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120" windowHeight="7950" activeTab="1"/>
  </bookViews>
  <sheets>
    <sheet name="Титульный" sheetId="1" r:id="rId1"/>
    <sheet name="Баланс_электрической_энергии" sheetId="2" r:id="rId2"/>
    <sheet name="Реализация прирав. к населению" sheetId="3" r:id="rId3"/>
    <sheet name="Реализация по населен. пунктам" sheetId="4" r:id="rId4"/>
    <sheet name="Баланс_мощности" sheetId="5" r:id="rId5"/>
    <sheet name="Баланс мощности (проверка)" sheetId="6" state="hidden" r:id="rId6"/>
    <sheet name="Доля_потребления" sheetId="7" r:id="rId7"/>
    <sheet name="Внутрицеховые нужды" sheetId="8" r:id="rId8"/>
    <sheet name="Расход на собственные нужды" sheetId="9" r:id="rId9"/>
    <sheet name="Лист1" sheetId="10" r:id="rId10"/>
  </sheets>
  <externalReferences>
    <externalReference r:id="rId13"/>
    <externalReference r:id="rId14"/>
  </externalReferences>
  <definedNames>
    <definedName name="____mo1" localSheetId="4">'[1]Титульный'!#REF!</definedName>
    <definedName name="____mo1" localSheetId="6">'[1]Титульный'!#REF!</definedName>
    <definedName name="____mo1">'[1]Титульный'!#REF!</definedName>
    <definedName name="____mo2">'[1]Титульный'!$G$15</definedName>
    <definedName name="___mo1" localSheetId="4">'[1]Титульный'!#REF!</definedName>
    <definedName name="___mo1" localSheetId="6">'[1]Титульный'!#REF!</definedName>
    <definedName name="___mo1">'[1]Титульный'!#REF!</definedName>
    <definedName name="___mo2">'[1]Титульный'!$G$15</definedName>
    <definedName name="__mo1" localSheetId="4">'[1]Титульный'!#REF!</definedName>
    <definedName name="__mo1" localSheetId="6">'[1]Титульный'!#REF!</definedName>
    <definedName name="__mo1">'[1]Титульный'!#REF!</definedName>
    <definedName name="__mo2">'[1]Титульный'!$G$15</definedName>
    <definedName name="_mo1" localSheetId="4">#REF!</definedName>
    <definedName name="_mo1" localSheetId="6">#REF!</definedName>
    <definedName name="_mo1">#REF!</definedName>
    <definedName name="_mo2" localSheetId="4">#REF!</definedName>
    <definedName name="_mo2" localSheetId="6">#REF!</definedName>
    <definedName name="_mo2">#REF!</definedName>
    <definedName name="des">'[1]Справочники'!$D$16</definedName>
    <definedName name="DES_GTES">'[1]Диапазоны'!$AJ$1:$AJ$2</definedName>
    <definedName name="FIRST_DES" localSheetId="4">#REF!</definedName>
    <definedName name="FIRST_DES" localSheetId="6">#REF!</definedName>
    <definedName name="FIRST_DES">#REF!</definedName>
    <definedName name="FIRST_GTES" localSheetId="4">#REF!</definedName>
    <definedName name="FIRST_GTES" localSheetId="6">#REF!</definedName>
    <definedName name="FIRST_GTES">#REF!</definedName>
    <definedName name="FIRST_NP" localSheetId="4">#REF!</definedName>
    <definedName name="FIRST_NP" localSheetId="6">#REF!</definedName>
    <definedName name="FIRST_NP">#REF!</definedName>
    <definedName name="god" localSheetId="4">#REF!</definedName>
    <definedName name="god" localSheetId="6">#REF!</definedName>
    <definedName name="god">#REF!</definedName>
    <definedName name="gtes">'[1]Справочники'!$D$22</definedName>
    <definedName name="inn" localSheetId="4">#REF!</definedName>
    <definedName name="inn" localSheetId="6">#REF!</definedName>
    <definedName name="inn">#REF!</definedName>
    <definedName name="LAST_DES" localSheetId="4">#REF!</definedName>
    <definedName name="LAST_DES" localSheetId="6">#REF!</definedName>
    <definedName name="LAST_DES">#REF!</definedName>
    <definedName name="LAST_GTES" localSheetId="4">#REF!</definedName>
    <definedName name="LAST_GTES" localSheetId="6">#REF!</definedName>
    <definedName name="LAST_GTES">#REF!</definedName>
    <definedName name="LOAD_TITUL" localSheetId="4">#REF!</definedName>
    <definedName name="LOAD_TITUL" localSheetId="6">#REF!</definedName>
    <definedName name="LOAD_TITUL">#REF!</definedName>
    <definedName name="MUNOBR">'[1]TEHSHEET'!$B$1:$B$59</definedName>
    <definedName name="np" localSheetId="4">#REF!</definedName>
    <definedName name="np" localSheetId="6">#REF!</definedName>
    <definedName name="np">#REF!</definedName>
    <definedName name="oktmo1" localSheetId="4">#REF!</definedName>
    <definedName name="oktmo1" localSheetId="6">#REF!</definedName>
    <definedName name="oktmo1">#REF!</definedName>
    <definedName name="oktmo2" localSheetId="4">#REF!</definedName>
    <definedName name="oktmo2" localSheetId="6">#REF!</definedName>
    <definedName name="oktmo2">#REF!</definedName>
    <definedName name="org" localSheetId="4">#REF!</definedName>
    <definedName name="org" localSheetId="6">#REF!</definedName>
    <definedName name="org">#REF!</definedName>
    <definedName name="p1_rst_1">'[2]Лист2'!$A$1</definedName>
    <definedName name="P6_T2.1?Protection" localSheetId="4">P1_T2.1?Protection</definedName>
    <definedName name="P6_T2.1?Protection" localSheetId="6">P1_T2.1?Protection</definedName>
    <definedName name="P6_T2.1?Protection">P1_T2.1?Protection</definedName>
    <definedName name="pos" localSheetId="4">#REF!</definedName>
    <definedName name="pos" localSheetId="6">#REF!</definedName>
    <definedName name="pos">#REF!</definedName>
    <definedName name="POSTAV" localSheetId="4">#REF!</definedName>
    <definedName name="POSTAV" localSheetId="6">#REF!</definedName>
    <definedName name="POSTAV">#REF!</definedName>
    <definedName name="range_p11_1" localSheetId="4">'[1]П№11'!#REF!</definedName>
    <definedName name="range_p11_1" localSheetId="6">'[1]П№11'!#REF!</definedName>
    <definedName name="range_p11_1">'[1]П№11'!#REF!</definedName>
    <definedName name="range_p11_2" localSheetId="4">'[1]П№11'!#REF!</definedName>
    <definedName name="range_p11_2" localSheetId="6">'[1]П№11'!#REF!</definedName>
    <definedName name="range_p11_2">'[1]П№11'!#REF!</definedName>
    <definedName name="range_p11_6_2" localSheetId="4">'[1]П№12'!#REF!</definedName>
    <definedName name="range_p11_6_2" localSheetId="6">'[1]П№12'!#REF!</definedName>
    <definedName name="range_p11_6_2">'[1]П№12'!#REF!</definedName>
    <definedName name="range_p6_1" localSheetId="4">#REF!</definedName>
    <definedName name="range_p6_1" localSheetId="6">#REF!</definedName>
    <definedName name="range_p6_1">#REF!</definedName>
    <definedName name="RANGE11_1" localSheetId="4">'[1]П№11'!#REF!</definedName>
    <definedName name="RANGE11_1" localSheetId="6">'[1]П№11'!#REF!</definedName>
    <definedName name="RANGE11_1">'[1]П№11'!#REF!</definedName>
    <definedName name="RANGE11_2" localSheetId="4">'[1]П№11'!#REF!</definedName>
    <definedName name="RANGE11_2" localSheetId="6">'[1]П№11'!#REF!</definedName>
    <definedName name="RANGE11_2">'[1]П№11'!#REF!</definedName>
    <definedName name="RANGE8_1" localSheetId="4">'[1]П№10'!#REF!</definedName>
    <definedName name="RANGE8_1" localSheetId="6">'[1]П№10'!#REF!</definedName>
    <definedName name="RANGE8_1">'[1]П№10'!#REF!</definedName>
    <definedName name="reg_name" localSheetId="4">#REF!</definedName>
    <definedName name="reg_name" localSheetId="6">#REF!</definedName>
    <definedName name="reg_name">#REF!</definedName>
    <definedName name="Sheet2?prefix?">"H"</definedName>
    <definedName name="spdes" localSheetId="4">#REF!</definedName>
    <definedName name="spdes" localSheetId="6">#REF!</definedName>
    <definedName name="spdes">#REF!</definedName>
    <definedName name="spdes2" localSheetId="4">#REF!</definedName>
    <definedName name="spdes2" localSheetId="6">#REF!</definedName>
    <definedName name="spdes2">#REF!</definedName>
    <definedName name="spgtes" localSheetId="4">#REF!</definedName>
    <definedName name="spgtes" localSheetId="6">#REF!</definedName>
    <definedName name="spgtes">#REF!</definedName>
    <definedName name="spgtes2" localSheetId="4">#REF!</definedName>
    <definedName name="spgtes2" localSheetId="6">#REF!</definedName>
    <definedName name="spgtes2">#REF!</definedName>
    <definedName name="spnp" localSheetId="4">#REF!</definedName>
    <definedName name="spnp" localSheetId="6">#REF!</definedName>
    <definedName name="spnp">#REF!</definedName>
    <definedName name="spnp2" localSheetId="4">#REF!</definedName>
    <definedName name="spnp2" localSheetId="6">#REF!</definedName>
    <definedName name="spnp2">#REF!</definedName>
    <definedName name="sppos" localSheetId="4">#REF!</definedName>
    <definedName name="sppos" localSheetId="6">#REF!</definedName>
    <definedName name="sppos">#REF!</definedName>
    <definedName name="sppos2" localSheetId="4">#REF!</definedName>
    <definedName name="sppos2" localSheetId="6">#REF!</definedName>
    <definedName name="sppos2">#REF!</definedName>
    <definedName name="spr_des" localSheetId="4">#REF!</definedName>
    <definedName name="spr_des" localSheetId="6">#REF!</definedName>
    <definedName name="spr_des">#REF!</definedName>
    <definedName name="spr_des_gtes">'[1]Справочники'!$E$13:$E$16,'[1]Справочники'!$E$20:$E$22</definedName>
    <definedName name="spr_gtes" localSheetId="4">#REF!</definedName>
    <definedName name="spr_gtes" localSheetId="6">#REF!</definedName>
    <definedName name="spr_gtes">#REF!</definedName>
    <definedName name="spr_np">'[1]Справочники'!$D$8:$D$8</definedName>
    <definedName name="spr_pos">'[1]Справочники'!$D$27:$D$27</definedName>
    <definedName name="YEAR">'[1]TEHSHEET'!$G$1:$G$8</definedName>
    <definedName name="YES_NO">'[1]TEHSHEET'!$I$1:$I$2</definedName>
    <definedName name="БазовыйПериод">'[1]Заголовок2'!$B$15</definedName>
    <definedName name="_xlnm.Print_Titles" localSheetId="8">'Расход на собственные нужды'!$A:$B</definedName>
    <definedName name="ИТ№1_49_d" localSheetId="4">'[1]ИТ№1'!#REF!</definedName>
    <definedName name="ИТ№1_49_d" localSheetId="6">'[1]ИТ№1'!#REF!</definedName>
    <definedName name="ИТ№1_49_d">'[1]ИТ№1'!#REF!</definedName>
    <definedName name="_xlnm.Print_Area" localSheetId="5">'Баланс мощности (проверка)'!$A$1:$O$113</definedName>
    <definedName name="_xlnm.Print_Area" localSheetId="4">'Баланс_мощности'!$A$1:$O$124</definedName>
    <definedName name="_xlnm.Print_Area" localSheetId="1">'Баланс_электрической_энергии'!$A$1:$O$203</definedName>
    <definedName name="_xlnm.Print_Area" localSheetId="6">'Доля_потребления'!$A$1:$L$199</definedName>
    <definedName name="П№6_49_d" localSheetId="4">#REF!</definedName>
    <definedName name="П№6_49_d" localSheetId="6">#REF!</definedName>
    <definedName name="П№6_49_d">#REF!</definedName>
  </definedNames>
  <calcPr fullCalcOnLoad="1"/>
</workbook>
</file>

<file path=xl/sharedStrings.xml><?xml version="1.0" encoding="utf-8"?>
<sst xmlns="http://schemas.openxmlformats.org/spreadsheetml/2006/main" count="1813" uniqueCount="198">
  <si>
    <t>Регион РФ</t>
  </si>
  <si>
    <t>Ямало-Ненецкий автономный округ</t>
  </si>
  <si>
    <t>ЭСО</t>
  </si>
  <si>
    <t>Наименование</t>
  </si>
  <si>
    <t>ИНН</t>
  </si>
  <si>
    <t>Почтовый адрес</t>
  </si>
  <si>
    <t>Руководитель ЭСО</t>
  </si>
  <si>
    <t>Фамилия, имя, отчество</t>
  </si>
  <si>
    <t>Контактный телефон</t>
  </si>
  <si>
    <t>Адрес электронной почты</t>
  </si>
  <si>
    <t>Должностное лицо, ответственное за составление формы</t>
  </si>
  <si>
    <t>Должность</t>
  </si>
  <si>
    <t>№ п/п</t>
  </si>
  <si>
    <t>Группа потребителей</t>
  </si>
  <si>
    <t>Объем отпуска электроэнергии, тыс.кВт.ч</t>
  </si>
  <si>
    <t xml:space="preserve">Доля потребления на разных диапазонах напряжений, % </t>
  </si>
  <si>
    <t>Всего</t>
  </si>
  <si>
    <t>ВН</t>
  </si>
  <si>
    <t>СН1</t>
  </si>
  <si>
    <t>СН2</t>
  </si>
  <si>
    <t>НН</t>
  </si>
  <si>
    <t>1</t>
  </si>
  <si>
    <t>Выработка электроэнергии, ВСЕГО</t>
  </si>
  <si>
    <t>2</t>
  </si>
  <si>
    <t>Расход электроэнергии на собственные нужды</t>
  </si>
  <si>
    <t>2.1</t>
  </si>
  <si>
    <t>то же в % (п.2/п.1)</t>
  </si>
  <si>
    <t>3</t>
  </si>
  <si>
    <t xml:space="preserve">Поступление электроэнергии энергии в сеть, ВСЕГО </t>
  </si>
  <si>
    <t>3.1</t>
  </si>
  <si>
    <t xml:space="preserve">от электростанций ПЭ </t>
  </si>
  <si>
    <t>3.2</t>
  </si>
  <si>
    <t>от других поставщиков</t>
  </si>
  <si>
    <t>3.3</t>
  </si>
  <si>
    <t>4</t>
  </si>
  <si>
    <t>4.1</t>
  </si>
  <si>
    <t>то же в % (п.4/п.3)</t>
  </si>
  <si>
    <t>4.2</t>
  </si>
  <si>
    <t>5</t>
  </si>
  <si>
    <t xml:space="preserve">Полезный отпуск из сети </t>
  </si>
  <si>
    <t>5.1</t>
  </si>
  <si>
    <t>Население, в т.ч.</t>
  </si>
  <si>
    <t>численность населения, всего (чел)</t>
  </si>
  <si>
    <t>5.1.1</t>
  </si>
  <si>
    <t>5.1.2</t>
  </si>
  <si>
    <t>5.1.3</t>
  </si>
  <si>
    <t>5.2</t>
  </si>
  <si>
    <t>Прочие потребители, в т.ч.</t>
  </si>
  <si>
    <t>5.2.1</t>
  </si>
  <si>
    <t>Бюджетные потребители</t>
  </si>
  <si>
    <t>5.2.1.1</t>
  </si>
  <si>
    <t>федерального</t>
  </si>
  <si>
    <t>5.2.1.2</t>
  </si>
  <si>
    <t>регионального</t>
  </si>
  <si>
    <t>5.2.1.3</t>
  </si>
  <si>
    <t>местного</t>
  </si>
  <si>
    <t>5.2.2</t>
  </si>
  <si>
    <t>5.2.3</t>
  </si>
  <si>
    <t>Прочие потребители</t>
  </si>
  <si>
    <t>5.3</t>
  </si>
  <si>
    <t>ВСЕГО</t>
  </si>
  <si>
    <t>6</t>
  </si>
  <si>
    <t>Проверка</t>
  </si>
  <si>
    <t>Баланс выработки и структура полезного отпуска электрической энергии по группам потребителей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</si>
  <si>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</si>
  <si>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</si>
  <si>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</si>
  <si>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</si>
  <si>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</si>
  <si>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</si>
  <si>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</si>
  <si>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</si>
  <si>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</si>
  <si>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</si>
  <si>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</si>
  <si>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</si>
  <si>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 квартал</t>
  </si>
  <si>
    <t>2 квартал</t>
  </si>
  <si>
    <t>3 квартал</t>
  </si>
  <si>
    <t>4 квартал</t>
  </si>
  <si>
    <t>Городское, в т.ч.</t>
  </si>
  <si>
    <t>одноставочный</t>
  </si>
  <si>
    <t>двухставочный, дневная зона</t>
  </si>
  <si>
    <t>двухставочный, ночная зона</t>
  </si>
  <si>
    <t>трехставочный, пиковая зона</t>
  </si>
  <si>
    <t>трехставочный, полупиковая зона</t>
  </si>
  <si>
    <t>трехставочный, ночная зона</t>
  </si>
  <si>
    <t>Городское с газовыми плитами</t>
  </si>
  <si>
    <t>Сельское</t>
  </si>
  <si>
    <t>Потребители, приравненные к населению, в том числе МОП и.т.д.</t>
  </si>
  <si>
    <t>Городское с электрическими плитами</t>
  </si>
  <si>
    <t>Внутрицеховые нужды</t>
  </si>
  <si>
    <r>
      <t xml:space="preserve">Муниципальное образование на территории, которого ЭСО </t>
    </r>
    <r>
      <rPr>
        <u val="single"/>
        <sz val="10"/>
        <color indexed="8"/>
        <rFont val="Tahoma"/>
        <family val="2"/>
      </rPr>
      <t>осуществляет деятельность</t>
    </r>
  </si>
  <si>
    <t>М.П.</t>
  </si>
  <si>
    <t>Потери электроэнергии в сети</t>
  </si>
  <si>
    <t>Баланс выработки и структура полезного отпуска мощности по группам потребителей</t>
  </si>
  <si>
    <t>Выработка мощности, ВСЕГО</t>
  </si>
  <si>
    <t>Расход мощности на собственные нужды</t>
  </si>
  <si>
    <t xml:space="preserve">Поступление мощности в сеть, ВСЕГО </t>
  </si>
  <si>
    <t>Потери мощности в сети</t>
  </si>
  <si>
    <t>Расход мощности на прозводственные и хозяйственные нужды подстанций</t>
  </si>
  <si>
    <t>Расход электроэнергии на прозводственные и хозяйственные нужды подстаций</t>
  </si>
  <si>
    <t>5.1.1.1</t>
  </si>
  <si>
    <t>5.1.1.2</t>
  </si>
  <si>
    <t>Другие энергоснабжающие организации</t>
  </si>
  <si>
    <t>5.2.3.1</t>
  </si>
  <si>
    <t>5.2.3.2</t>
  </si>
  <si>
    <t>Заявленная (расчетная) мощность, МВт.</t>
  </si>
  <si>
    <t>потребители с максимальной мощностью энергопринимающих устройств менее 150 кВт</t>
  </si>
  <si>
    <t>потребители с максимальной мощностью энергопринимающих устройств от 150 до 670 кВт</t>
  </si>
  <si>
    <t>потребители с максимальной мощностью энергопринимающих устройств от 670 кВт до 10 МВт</t>
  </si>
  <si>
    <t>потребители с максимальной мощностью энергопринимающих устройств не менее 10 МВт</t>
  </si>
  <si>
    <t>Число часов использования мощности</t>
  </si>
  <si>
    <t>ФИО, должность</t>
  </si>
  <si>
    <t>Подпись</t>
  </si>
  <si>
    <t>Доля потребления электрической энергии на разных диапазонах напряжений</t>
  </si>
  <si>
    <t>Прогнозный баланс производства и поставок электрической энергии (мощности)</t>
  </si>
  <si>
    <t>3.3.1</t>
  </si>
  <si>
    <t>3.3.2</t>
  </si>
  <si>
    <t>3.3.3</t>
  </si>
  <si>
    <t>Факт 2013</t>
  </si>
  <si>
    <t>План 2014</t>
  </si>
  <si>
    <t>Прогноз 2015</t>
  </si>
  <si>
    <t>Наименование потребителя</t>
  </si>
  <si>
    <t>Структура полезного отпуска электрической энергии на внутрицеховые нужды</t>
  </si>
  <si>
    <t>Итого</t>
  </si>
  <si>
    <t>из смежной сети, в т.ч. трансформация</t>
  </si>
  <si>
    <t>Факт 2014</t>
  </si>
  <si>
    <t>План 2015</t>
  </si>
  <si>
    <t>Прогноз 2016</t>
  </si>
  <si>
    <t>Потребители, приравненные к населению</t>
  </si>
  <si>
    <t>Фактический объем отпуска электроэнергии в 2014 году, тыс.кВт.ч</t>
  </si>
  <si>
    <t>Планируемый объем отпуска электроэнергии в 2015 году, тыс.кВт.ч</t>
  </si>
  <si>
    <t>Прогнозный объем отпуска электроэнергии в 2016 году, тыс.кВт.ч</t>
  </si>
  <si>
    <t>1.1</t>
  </si>
  <si>
    <t>1.2</t>
  </si>
  <si>
    <t>1.3</t>
  </si>
  <si>
    <t>1.4</t>
  </si>
  <si>
    <t>1.5</t>
  </si>
  <si>
    <t>1.6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</si>
  <si>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</si>
  <si>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</si>
  <si>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Содержащиеся за счет прихожан религиозные организации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</si>
  <si>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</si>
  <si>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</si>
  <si>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</si>
  <si>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Баланс выработки и структура полезного отпуска электрической энергии по населенным пунктам</t>
  </si>
  <si>
    <t>Наименование населенного пункта</t>
  </si>
  <si>
    <t>Расчет расхода электрической энергии на собственные нужды</t>
  </si>
  <si>
    <t>Электростанция</t>
  </si>
  <si>
    <t>Тип оборудования</t>
  </si>
  <si>
    <t>Продолжительность работы, ч</t>
  </si>
  <si>
    <t>Расход электроэнергии, тыс. кВт.ч</t>
  </si>
  <si>
    <t>Мощность,
кВт (N)</t>
  </si>
  <si>
    <t>Количество в работе,
шт (n)</t>
  </si>
  <si>
    <t>Коэффициент спроса
(Кс)</t>
  </si>
  <si>
    <t>Расчетная мощность,
кВт (n*N*Kс)</t>
  </si>
  <si>
    <t>Насосы жидкого топлива</t>
  </si>
  <si>
    <t>Дренажные насосы</t>
  </si>
  <si>
    <t>Вентиляционная установка машинного зала</t>
  </si>
  <si>
    <t>Обогрев ячеек КРУН (с аппаратурой релейной защиты, автоматики)</t>
  </si>
  <si>
    <t>Освещение</t>
  </si>
  <si>
    <t>Освещение аварийное</t>
  </si>
  <si>
    <t>Циркуляционные насосы системы охлаждения</t>
  </si>
  <si>
    <t>Масленные насосы</t>
  </si>
  <si>
    <t>Наименование электростанции</t>
  </si>
  <si>
    <t>План 2015 год</t>
  </si>
  <si>
    <t>Факт 2014 год</t>
  </si>
  <si>
    <t>Прогноз 2016 год</t>
  </si>
  <si>
    <t xml:space="preserve"> ООО "Газпромтранс" (Ямальский филиал)</t>
  </si>
  <si>
    <t>г.Лабытнанги, Приуральский район, Ямальский район</t>
  </si>
  <si>
    <t>629400,ЯНАО, г.Лабытнанги, ул.Дзержинского,10</t>
  </si>
  <si>
    <t>Александр Федорович Маленчук</t>
  </si>
  <si>
    <t>2-34-06</t>
  </si>
  <si>
    <t>yf@yamalgpt.ru</t>
  </si>
  <si>
    <t>Василий Николаевич Карпухов</t>
  </si>
  <si>
    <t>Начальник службы энергоснабжения</t>
  </si>
  <si>
    <t>5-46-99</t>
  </si>
  <si>
    <t>vnk@yamalgpt.ru</t>
  </si>
  <si>
    <t>7</t>
  </si>
  <si>
    <t>8</t>
  </si>
  <si>
    <t>9</t>
  </si>
  <si>
    <t>Цех ТО-4</t>
  </si>
  <si>
    <t>Закрытая сливная эстакада</t>
  </si>
  <si>
    <t>Цех реостатных испытаний</t>
  </si>
  <si>
    <t>Корпус административно-бытовой, Административное здание, Дом отдыха локомотивных бригад №1, Дом отдыха локомотивных бригад №2, Дом отдыха локомотивных бригад №3</t>
  </si>
  <si>
    <t>Котельная МиниТЭЦ, Котельная локомотивного депо</t>
  </si>
  <si>
    <t>Канализационно-очистные сооружения</t>
  </si>
  <si>
    <t>Наружное освещение</t>
  </si>
  <si>
    <t>Низкая пассажирская платформа</t>
  </si>
  <si>
    <t>Канализационно-насосные станции №1,2,2а,3,4,5,5а,6</t>
  </si>
  <si>
    <t>Котельная локомотивного депо</t>
  </si>
  <si>
    <t>Директор Ямальского филиала ООО "Газпромтранс"</t>
  </si>
  <si>
    <t>А.Ф. Маленчук</t>
  </si>
  <si>
    <t>20.03.2015г.</t>
  </si>
  <si>
    <t xml:space="preserve">Начальник службы энергоснабжения </t>
  </si>
  <si>
    <t>В.Н. Карпухов</t>
  </si>
  <si>
    <t>Начальник службы энегоснабжения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</si>
</sst>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General_)"/>
    <numFmt numFmtId="178" formatCode="#,##0.000"/>
    <numFmt numFmtId="179" formatCode="0.0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0"/>
    </font>
    <font>
      <sz val="10"/>
      <name val="MS Sans Serif"/>
      <family val="0"/>
    </font>
    <font>
      <sz val="8"/>
      <name val="Arial Cyr"/>
      <family val="0"/>
    </font>
    <font>
      <sz val="8"/>
      <name val="Optima"/>
      <family val="0"/>
    </font>
    <font>
      <sz val="8"/>
      <name val="Helv"/>
      <family val="0"/>
    </font>
    <font>
      <sz val="10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u val="single"/>
      <sz val="10"/>
      <color indexed="8"/>
      <name val="Tahoma"/>
      <family val="2"/>
    </font>
    <font>
      <sz val="8"/>
      <name val="Verdana"/>
      <family val="2"/>
    </font>
    <font>
      <b/>
      <u val="single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sz val="10"/>
      <color theme="1"/>
      <name val="Calibri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 applyNumberFormat="0">
      <alignment horizontal="left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177" fontId="2" fillId="0" borderId="1">
      <alignment/>
      <protection locked="0"/>
    </xf>
    <xf numFmtId="0" fontId="49" fillId="26" borderId="2" applyNumberFormat="0" applyAlignment="0" applyProtection="0"/>
    <xf numFmtId="0" fontId="50" fillId="27" borderId="3" applyNumberFormat="0" applyAlignment="0" applyProtection="0"/>
    <xf numFmtId="0" fontId="51" fillId="27" borderId="2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7" applyBorder="0">
      <alignment horizontal="center" vertical="center" wrapText="1"/>
      <protection/>
    </xf>
    <xf numFmtId="177" fontId="12" fillId="28" borderId="1">
      <alignment/>
      <protection/>
    </xf>
    <xf numFmtId="4" fontId="3" fillId="29" borderId="8" applyBorder="0">
      <alignment horizontal="right"/>
      <protection/>
    </xf>
    <xf numFmtId="0" fontId="55" fillId="0" borderId="9" applyNumberFormat="0" applyFill="0" applyAlignment="0" applyProtection="0"/>
    <xf numFmtId="0" fontId="56" fillId="30" borderId="10" applyNumberFormat="0" applyAlignment="0" applyProtection="0"/>
    <xf numFmtId="0" fontId="14" fillId="0" borderId="0">
      <alignment horizontal="center" vertical="top" wrapText="1"/>
      <protection/>
    </xf>
    <xf numFmtId="0" fontId="15" fillId="0" borderId="0">
      <alignment horizontal="centerContinuous" vertical="center" wrapText="1"/>
      <protection/>
    </xf>
    <xf numFmtId="0" fontId="13" fillId="31" borderId="0" applyFill="0">
      <alignment wrapText="1"/>
      <protection/>
    </xf>
    <xf numFmtId="178" fontId="16" fillId="31" borderId="8">
      <alignment wrapText="1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59" fillId="33" borderId="0" applyNumberFormat="0" applyBorder="0" applyAlignment="0" applyProtection="0"/>
    <xf numFmtId="179" fontId="17" fillId="29" borderId="11" applyNumberFormat="0" applyBorder="0" applyAlignment="0">
      <protection locked="0"/>
    </xf>
    <xf numFmtId="0" fontId="6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13" applyNumberFormat="0" applyFill="0" applyAlignment="0" applyProtection="0"/>
    <xf numFmtId="0" fontId="10" fillId="0" borderId="0">
      <alignment/>
      <protection/>
    </xf>
    <xf numFmtId="0" fontId="62" fillId="0" borderId="0" applyNumberFormat="0" applyFill="0" applyBorder="0" applyAlignment="0" applyProtection="0"/>
    <xf numFmtId="49" fontId="13" fillId="0" borderId="0">
      <alignment horizontal="center"/>
      <protection/>
    </xf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3" fillId="31" borderId="0" applyBorder="0">
      <alignment horizontal="right"/>
      <protection/>
    </xf>
    <xf numFmtId="4" fontId="3" fillId="35" borderId="14" applyBorder="0">
      <alignment horizontal="right"/>
      <protection/>
    </xf>
    <xf numFmtId="4" fontId="3" fillId="31" borderId="8" applyFont="0" applyBorder="0">
      <alignment horizontal="right"/>
      <protection/>
    </xf>
    <xf numFmtId="0" fontId="63" fillId="36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3" fillId="0" borderId="0" xfId="74" applyFont="1" applyAlignment="1" applyProtection="1">
      <alignment vertical="center" wrapText="1"/>
      <protection/>
    </xf>
    <xf numFmtId="0" fontId="4" fillId="0" borderId="0" xfId="74" applyFont="1" applyFill="1" applyBorder="1" applyAlignment="1" applyProtection="1">
      <alignment horizontal="center" vertical="center" wrapText="1"/>
      <protection/>
    </xf>
    <xf numFmtId="0" fontId="4" fillId="0" borderId="0" xfId="74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4" fillId="0" borderId="8" xfId="0" applyFont="1" applyBorder="1" applyAlignment="1">
      <alignment horizontal="center" vertical="center"/>
    </xf>
    <xf numFmtId="0" fontId="20" fillId="0" borderId="8" xfId="73" applyFont="1" applyFill="1" applyBorder="1" applyAlignment="1" applyProtection="1">
      <alignment vertical="center" wrapText="1"/>
      <protection/>
    </xf>
    <xf numFmtId="0" fontId="20" fillId="0" borderId="8" xfId="55" applyFont="1" applyFill="1" applyBorder="1" applyAlignment="1" applyProtection="1">
      <alignment horizontal="left" vertical="center" wrapText="1"/>
      <protection/>
    </xf>
    <xf numFmtId="0" fontId="21" fillId="0" borderId="8" xfId="73" applyFont="1" applyBorder="1" applyAlignment="1" applyProtection="1">
      <alignment horizontal="left" vertical="center" wrapText="1" indent="1"/>
      <protection/>
    </xf>
    <xf numFmtId="0" fontId="20" fillId="0" borderId="8" xfId="73" applyFont="1" applyBorder="1" applyAlignment="1" applyProtection="1">
      <alignment vertical="center" wrapText="1"/>
      <protection/>
    </xf>
    <xf numFmtId="0" fontId="21" fillId="0" borderId="8" xfId="73" applyFont="1" applyFill="1" applyBorder="1" applyAlignment="1" applyProtection="1">
      <alignment horizontal="left" vertical="center" wrapText="1" indent="1"/>
      <protection/>
    </xf>
    <xf numFmtId="0" fontId="21" fillId="0" borderId="8" xfId="73" applyFont="1" applyFill="1" applyBorder="1" applyAlignment="1" applyProtection="1">
      <alignment horizontal="left" vertical="center" wrapText="1" indent="2"/>
      <protection/>
    </xf>
    <xf numFmtId="0" fontId="21" fillId="0" borderId="8" xfId="73" applyFont="1" applyFill="1" applyBorder="1" applyAlignment="1" applyProtection="1">
      <alignment horizontal="left" vertical="center" wrapText="1"/>
      <protection/>
    </xf>
    <xf numFmtId="0" fontId="21" fillId="0" borderId="8" xfId="73" applyFont="1" applyFill="1" applyBorder="1" applyAlignment="1" applyProtection="1">
      <alignment horizontal="left" vertical="center" wrapText="1" indent="3" shrinkToFit="1"/>
      <protection/>
    </xf>
    <xf numFmtId="0" fontId="21" fillId="0" borderId="8" xfId="73" applyFont="1" applyFill="1" applyBorder="1" applyAlignment="1" applyProtection="1">
      <alignment horizontal="left" vertical="center" wrapText="1" indent="4" shrinkToFit="1"/>
      <protection/>
    </xf>
    <xf numFmtId="0" fontId="21" fillId="0" borderId="8" xfId="73" applyFont="1" applyFill="1" applyBorder="1" applyAlignment="1" applyProtection="1">
      <alignment horizontal="left" vertical="center" wrapText="1" indent="2" shrinkToFit="1"/>
      <protection/>
    </xf>
    <xf numFmtId="0" fontId="21" fillId="0" borderId="8" xfId="73" applyFont="1" applyFill="1" applyBorder="1" applyAlignment="1" applyProtection="1">
      <alignment horizontal="left" vertical="center" wrapText="1" shrinkToFit="1"/>
      <protection/>
    </xf>
    <xf numFmtId="0" fontId="21" fillId="0" borderId="8" xfId="73" applyFont="1" applyFill="1" applyBorder="1" applyAlignment="1" applyProtection="1">
      <alignment horizontal="left" vertical="center" wrapText="1" indent="3"/>
      <protection/>
    </xf>
    <xf numFmtId="0" fontId="20" fillId="0" borderId="8" xfId="73" applyFont="1" applyFill="1" applyBorder="1" applyAlignment="1" applyProtection="1">
      <alignment horizontal="left" vertical="center" wrapText="1"/>
      <protection/>
    </xf>
    <xf numFmtId="0" fontId="19" fillId="0" borderId="0" xfId="74" applyFont="1" applyFill="1" applyBorder="1" applyAlignment="1" applyProtection="1">
      <alignment horizontal="center" vertical="center" wrapText="1"/>
      <protection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20" fillId="0" borderId="16" xfId="55" applyFont="1" applyFill="1" applyBorder="1" applyAlignment="1" applyProtection="1" quotePrefix="1">
      <alignment horizontal="left" vertical="center" wrapText="1"/>
      <protection/>
    </xf>
    <xf numFmtId="0" fontId="20" fillId="0" borderId="16" xfId="73" applyFont="1" applyFill="1" applyBorder="1" applyAlignment="1" applyProtection="1" quotePrefix="1">
      <alignment horizontal="left" vertical="center" wrapText="1"/>
      <protection/>
    </xf>
    <xf numFmtId="0" fontId="21" fillId="0" borderId="16" xfId="55" applyFont="1" applyFill="1" applyBorder="1" applyAlignment="1" applyProtection="1" quotePrefix="1">
      <alignment horizontal="left" vertical="center" wrapText="1"/>
      <protection/>
    </xf>
    <xf numFmtId="0" fontId="21" fillId="0" borderId="16" xfId="73" applyFont="1" applyFill="1" applyBorder="1" applyAlignment="1" applyProtection="1" quotePrefix="1">
      <alignment horizontal="left" vertical="center" wrapText="1"/>
      <protection/>
    </xf>
    <xf numFmtId="16" fontId="21" fillId="0" borderId="16" xfId="73" applyNumberFormat="1" applyFont="1" applyFill="1" applyBorder="1" applyAlignment="1" applyProtection="1" quotePrefix="1">
      <alignment horizontal="left" vertical="center" wrapText="1"/>
      <protection/>
    </xf>
    <xf numFmtId="0" fontId="21" fillId="0" borderId="17" xfId="73" applyFont="1" applyBorder="1" applyAlignment="1" applyProtection="1" quotePrefix="1">
      <alignment horizontal="left" vertical="center" wrapText="1"/>
      <protection/>
    </xf>
    <xf numFmtId="0" fontId="21" fillId="0" borderId="18" xfId="73" applyFont="1" applyFill="1" applyBorder="1" applyAlignment="1" applyProtection="1">
      <alignment horizontal="left" vertical="center" wrapText="1"/>
      <protection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37" borderId="20" xfId="0" applyFont="1" applyFill="1" applyBorder="1" applyAlignment="1">
      <alignment vertical="center"/>
    </xf>
    <xf numFmtId="0" fontId="64" fillId="37" borderId="21" xfId="0" applyFont="1" applyFill="1" applyBorder="1" applyAlignment="1">
      <alignment vertical="center"/>
    </xf>
    <xf numFmtId="0" fontId="64" fillId="37" borderId="22" xfId="0" applyFont="1" applyFill="1" applyBorder="1" applyAlignment="1">
      <alignment vertical="center"/>
    </xf>
    <xf numFmtId="0" fontId="64" fillId="37" borderId="23" xfId="0" applyFont="1" applyFill="1" applyBorder="1" applyAlignment="1">
      <alignment vertical="center"/>
    </xf>
    <xf numFmtId="0" fontId="64" fillId="37" borderId="24" xfId="0" applyFont="1" applyFill="1" applyBorder="1" applyAlignment="1">
      <alignment vertical="center"/>
    </xf>
    <xf numFmtId="0" fontId="64" fillId="37" borderId="0" xfId="0" applyFont="1" applyFill="1" applyBorder="1" applyAlignment="1">
      <alignment vertical="center"/>
    </xf>
    <xf numFmtId="0" fontId="64" fillId="0" borderId="8" xfId="0" applyFont="1" applyBorder="1" applyAlignment="1">
      <alignment horizontal="center" vertical="center" wrapText="1"/>
    </xf>
    <xf numFmtId="0" fontId="64" fillId="37" borderId="25" xfId="0" applyFont="1" applyFill="1" applyBorder="1" applyAlignment="1">
      <alignment vertical="center"/>
    </xf>
    <xf numFmtId="0" fontId="64" fillId="37" borderId="26" xfId="0" applyFont="1" applyFill="1" applyBorder="1" applyAlignment="1">
      <alignment vertical="center"/>
    </xf>
    <xf numFmtId="0" fontId="64" fillId="37" borderId="27" xfId="0" applyFont="1" applyFill="1" applyBorder="1" applyAlignment="1">
      <alignment vertical="center"/>
    </xf>
    <xf numFmtId="0" fontId="64" fillId="38" borderId="8" xfId="0" applyFont="1" applyFill="1" applyBorder="1" applyAlignment="1" applyProtection="1">
      <alignment vertical="center" wrapText="1"/>
      <protection locked="0"/>
    </xf>
    <xf numFmtId="0" fontId="21" fillId="0" borderId="0" xfId="73" applyFont="1" applyFill="1" applyBorder="1" applyAlignment="1" applyProtection="1">
      <alignment horizontal="left" vertical="center" wrapText="1"/>
      <protection locked="0"/>
    </xf>
    <xf numFmtId="0" fontId="21" fillId="0" borderId="0" xfId="73" applyFont="1" applyFill="1" applyBorder="1" applyAlignment="1" applyProtection="1" quotePrefix="1">
      <alignment horizontal="left" vertical="center" wrapText="1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vertical="center"/>
      <protection locked="0"/>
    </xf>
    <xf numFmtId="0" fontId="21" fillId="0" borderId="26" xfId="73" applyFont="1" applyFill="1" applyBorder="1" applyAlignment="1" applyProtection="1" quotePrefix="1">
      <alignment horizontal="left" vertical="center" wrapText="1"/>
      <protection locked="0"/>
    </xf>
    <xf numFmtId="0" fontId="21" fillId="0" borderId="26" xfId="73" applyFont="1" applyFill="1" applyBorder="1" applyAlignment="1" applyProtection="1">
      <alignment horizontal="left" vertical="center" wrapText="1"/>
      <protection locked="0"/>
    </xf>
    <xf numFmtId="0" fontId="64" fillId="0" borderId="26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vertical="center" wrapText="1"/>
      <protection locked="0"/>
    </xf>
    <xf numFmtId="178" fontId="64" fillId="38" borderId="8" xfId="0" applyNumberFormat="1" applyFont="1" applyFill="1" applyBorder="1" applyAlignment="1" applyProtection="1">
      <alignment horizontal="center" vertical="center"/>
      <protection locked="0"/>
    </xf>
    <xf numFmtId="178" fontId="64" fillId="38" borderId="15" xfId="0" applyNumberFormat="1" applyFont="1" applyFill="1" applyBorder="1" applyAlignment="1" applyProtection="1">
      <alignment horizontal="center" vertical="center"/>
      <protection locked="0"/>
    </xf>
    <xf numFmtId="3" fontId="64" fillId="38" borderId="8" xfId="0" applyNumberFormat="1" applyFont="1" applyFill="1" applyBorder="1" applyAlignment="1" applyProtection="1">
      <alignment horizontal="center" vertical="center"/>
      <protection locked="0"/>
    </xf>
    <xf numFmtId="10" fontId="64" fillId="39" borderId="8" xfId="0" applyNumberFormat="1" applyFont="1" applyFill="1" applyBorder="1" applyAlignment="1">
      <alignment horizontal="center" vertical="center"/>
    </xf>
    <xf numFmtId="178" fontId="65" fillId="39" borderId="8" xfId="0" applyNumberFormat="1" applyFont="1" applyFill="1" applyBorder="1" applyAlignment="1">
      <alignment horizontal="center" vertical="center"/>
    </xf>
    <xf numFmtId="178" fontId="64" fillId="39" borderId="8" xfId="0" applyNumberFormat="1" applyFont="1" applyFill="1" applyBorder="1" applyAlignment="1">
      <alignment horizontal="center" vertical="center"/>
    </xf>
    <xf numFmtId="178" fontId="64" fillId="39" borderId="15" xfId="0" applyNumberFormat="1" applyFont="1" applyFill="1" applyBorder="1" applyAlignment="1">
      <alignment horizontal="center" vertical="center"/>
    </xf>
    <xf numFmtId="178" fontId="65" fillId="39" borderId="15" xfId="0" applyNumberFormat="1" applyFont="1" applyFill="1" applyBorder="1" applyAlignment="1">
      <alignment horizontal="center" vertical="center"/>
    </xf>
    <xf numFmtId="178" fontId="64" fillId="39" borderId="8" xfId="0" applyNumberFormat="1" applyFont="1" applyFill="1" applyBorder="1" applyAlignment="1" applyProtection="1">
      <alignment horizontal="center" vertical="center"/>
      <protection/>
    </xf>
    <xf numFmtId="0" fontId="21" fillId="0" borderId="8" xfId="73" applyFont="1" applyFill="1" applyBorder="1" applyAlignment="1" applyProtection="1">
      <alignment horizontal="left" vertical="center" wrapText="1" indent="4"/>
      <protection/>
    </xf>
    <xf numFmtId="178" fontId="65" fillId="39" borderId="8" xfId="0" applyNumberFormat="1" applyFont="1" applyFill="1" applyBorder="1" applyAlignment="1" applyProtection="1">
      <alignment horizontal="center" vertical="center"/>
      <protection/>
    </xf>
    <xf numFmtId="0" fontId="64" fillId="0" borderId="8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10" fontId="64" fillId="39" borderId="8" xfId="0" applyNumberFormat="1" applyFont="1" applyFill="1" applyBorder="1" applyAlignment="1" applyProtection="1">
      <alignment horizontal="center" vertical="center"/>
      <protection/>
    </xf>
    <xf numFmtId="10" fontId="64" fillId="39" borderId="15" xfId="0" applyNumberFormat="1" applyFont="1" applyFill="1" applyBorder="1" applyAlignment="1" applyProtection="1">
      <alignment horizontal="center" vertical="center"/>
      <protection/>
    </xf>
    <xf numFmtId="178" fontId="64" fillId="39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1" fillId="0" borderId="0" xfId="73" applyFont="1" applyBorder="1" applyAlignment="1" applyProtection="1" quotePrefix="1">
      <alignment horizontal="left" vertical="center" wrapText="1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4" fillId="0" borderId="24" xfId="0" applyFont="1" applyBorder="1" applyAlignment="1" applyProtection="1">
      <alignment horizontal="center" vertical="center"/>
      <protection locked="0"/>
    </xf>
    <xf numFmtId="178" fontId="65" fillId="39" borderId="15" xfId="0" applyNumberFormat="1" applyFont="1" applyFill="1" applyBorder="1" applyAlignment="1" applyProtection="1">
      <alignment horizontal="center" vertical="center"/>
      <protection/>
    </xf>
    <xf numFmtId="0" fontId="64" fillId="0" borderId="21" xfId="0" applyFont="1" applyBorder="1" applyAlignment="1" applyProtection="1">
      <alignment horizontal="center" vertical="center"/>
      <protection locked="0"/>
    </xf>
    <xf numFmtId="0" fontId="3" fillId="0" borderId="0" xfId="74" applyFont="1" applyAlignment="1" applyProtection="1">
      <alignment vertical="center" wrapText="1"/>
      <protection locked="0"/>
    </xf>
    <xf numFmtId="0" fontId="64" fillId="0" borderId="8" xfId="0" applyFont="1" applyBorder="1" applyAlignment="1" applyProtection="1">
      <alignment horizontal="center" vertical="center"/>
      <protection/>
    </xf>
    <xf numFmtId="0" fontId="64" fillId="0" borderId="15" xfId="0" applyFont="1" applyBorder="1" applyAlignment="1" applyProtection="1">
      <alignment horizontal="center" vertical="center"/>
      <protection/>
    </xf>
    <xf numFmtId="0" fontId="64" fillId="0" borderId="8" xfId="0" applyFont="1" applyBorder="1" applyAlignment="1" applyProtection="1">
      <alignment horizontal="center" vertical="center" wrapText="1"/>
      <protection/>
    </xf>
    <xf numFmtId="0" fontId="64" fillId="0" borderId="15" xfId="0" applyFont="1" applyBorder="1" applyAlignment="1" applyProtection="1">
      <alignment horizontal="center" vertical="center" wrapText="1"/>
      <protection/>
    </xf>
    <xf numFmtId="0" fontId="64" fillId="0" borderId="16" xfId="0" applyFont="1" applyBorder="1" applyAlignment="1" applyProtection="1">
      <alignment horizontal="center" vertical="center"/>
      <protection/>
    </xf>
    <xf numFmtId="0" fontId="64" fillId="0" borderId="8" xfId="0" applyFont="1" applyBorder="1" applyAlignment="1" applyProtection="1">
      <alignment horizontal="left" vertical="center"/>
      <protection/>
    </xf>
    <xf numFmtId="3" fontId="64" fillId="39" borderId="8" xfId="0" applyNumberFormat="1" applyFont="1" applyFill="1" applyBorder="1" applyAlignment="1" applyProtection="1">
      <alignment horizontal="center" vertical="center"/>
      <protection/>
    </xf>
    <xf numFmtId="0" fontId="64" fillId="0" borderId="18" xfId="0" applyFont="1" applyBorder="1" applyAlignment="1" applyProtection="1">
      <alignment horizontal="center" vertical="center"/>
      <protection/>
    </xf>
    <xf numFmtId="0" fontId="64" fillId="0" borderId="19" xfId="0" applyFont="1" applyBorder="1" applyAlignment="1" applyProtection="1">
      <alignment horizontal="center" vertical="center"/>
      <protection/>
    </xf>
    <xf numFmtId="0" fontId="21" fillId="0" borderId="21" xfId="73" applyFont="1" applyBorder="1" applyAlignment="1" applyProtection="1" quotePrefix="1">
      <alignment horizontal="left" vertical="center" wrapText="1"/>
      <protection locked="0"/>
    </xf>
    <xf numFmtId="0" fontId="3" fillId="0" borderId="21" xfId="74" applyFont="1" applyBorder="1" applyAlignment="1" applyProtection="1">
      <alignment vertical="center" wrapText="1"/>
      <protection locked="0"/>
    </xf>
    <xf numFmtId="0" fontId="3" fillId="0" borderId="0" xfId="74" applyFont="1" applyBorder="1" applyAlignment="1" applyProtection="1">
      <alignment vertical="center" wrapText="1"/>
      <protection locked="0"/>
    </xf>
    <xf numFmtId="178" fontId="64" fillId="39" borderId="16" xfId="0" applyNumberFormat="1" applyFont="1" applyFill="1" applyBorder="1" applyAlignment="1" applyProtection="1">
      <alignment horizontal="center" vertical="center"/>
      <protection/>
    </xf>
    <xf numFmtId="178" fontId="65" fillId="39" borderId="16" xfId="0" applyNumberFormat="1" applyFont="1" applyFill="1" applyBorder="1" applyAlignment="1" applyProtection="1">
      <alignment horizontal="center" vertical="center"/>
      <protection/>
    </xf>
    <xf numFmtId="0" fontId="64" fillId="0" borderId="17" xfId="0" applyFont="1" applyBorder="1" applyAlignment="1" applyProtection="1">
      <alignment horizontal="center" vertical="center"/>
      <protection/>
    </xf>
    <xf numFmtId="10" fontId="64" fillId="39" borderId="16" xfId="0" applyNumberFormat="1" applyFont="1" applyFill="1" applyBorder="1" applyAlignment="1" applyProtection="1">
      <alignment horizontal="center" vertical="center"/>
      <protection/>
    </xf>
    <xf numFmtId="0" fontId="20" fillId="0" borderId="15" xfId="73" applyFont="1" applyFill="1" applyBorder="1" applyAlignment="1" applyProtection="1">
      <alignment vertical="center" wrapText="1"/>
      <protection/>
    </xf>
    <xf numFmtId="0" fontId="20" fillId="0" borderId="15" xfId="55" applyFont="1" applyFill="1" applyBorder="1" applyAlignment="1" applyProtection="1">
      <alignment horizontal="left" vertical="center" wrapText="1"/>
      <protection/>
    </xf>
    <xf numFmtId="0" fontId="21" fillId="0" borderId="15" xfId="73" applyFont="1" applyBorder="1" applyAlignment="1" applyProtection="1">
      <alignment horizontal="left" vertical="center" wrapText="1" indent="1"/>
      <protection/>
    </xf>
    <xf numFmtId="0" fontId="21" fillId="40" borderId="15" xfId="73" applyFont="1" applyFill="1" applyBorder="1" applyAlignment="1" applyProtection="1">
      <alignment horizontal="left" vertical="center" wrapText="1" indent="1"/>
      <protection/>
    </xf>
    <xf numFmtId="0" fontId="20" fillId="0" borderId="15" xfId="73" applyFont="1" applyBorder="1" applyAlignment="1" applyProtection="1">
      <alignment vertical="center" wrapText="1"/>
      <protection/>
    </xf>
    <xf numFmtId="0" fontId="21" fillId="0" borderId="15" xfId="73" applyFont="1" applyFill="1" applyBorder="1" applyAlignment="1" applyProtection="1">
      <alignment horizontal="left" vertical="center" wrapText="1" indent="1"/>
      <protection/>
    </xf>
    <xf numFmtId="0" fontId="21" fillId="0" borderId="15" xfId="73" applyFont="1" applyFill="1" applyBorder="1" applyAlignment="1" applyProtection="1">
      <alignment horizontal="left" vertical="center" wrapText="1" indent="2"/>
      <protection/>
    </xf>
    <xf numFmtId="0" fontId="21" fillId="0" borderId="15" xfId="73" applyFont="1" applyFill="1" applyBorder="1" applyAlignment="1" applyProtection="1">
      <alignment horizontal="left" vertical="center" wrapText="1" indent="3" shrinkToFit="1"/>
      <protection/>
    </xf>
    <xf numFmtId="0" fontId="21" fillId="0" borderId="15" xfId="73" applyFont="1" applyFill="1" applyBorder="1" applyAlignment="1" applyProtection="1">
      <alignment horizontal="left" vertical="center" wrapText="1" indent="4" shrinkToFit="1"/>
      <protection/>
    </xf>
    <xf numFmtId="0" fontId="21" fillId="0" borderId="15" xfId="73" applyFont="1" applyFill="1" applyBorder="1" applyAlignment="1" applyProtection="1">
      <alignment horizontal="left" vertical="center" wrapText="1" indent="2" shrinkToFit="1"/>
      <protection/>
    </xf>
    <xf numFmtId="0" fontId="21" fillId="0" borderId="15" xfId="73" applyFont="1" applyFill="1" applyBorder="1" applyAlignment="1" applyProtection="1">
      <alignment horizontal="left" vertical="center" wrapText="1" indent="3"/>
      <protection/>
    </xf>
    <xf numFmtId="0" fontId="21" fillId="0" borderId="15" xfId="73" applyFont="1" applyFill="1" applyBorder="1" applyAlignment="1" applyProtection="1">
      <alignment horizontal="left" vertical="center" wrapText="1" indent="4"/>
      <protection/>
    </xf>
    <xf numFmtId="0" fontId="20" fillId="0" borderId="15" xfId="73" applyFont="1" applyFill="1" applyBorder="1" applyAlignment="1" applyProtection="1">
      <alignment horizontal="left" vertical="center" wrapText="1"/>
      <protection/>
    </xf>
    <xf numFmtId="0" fontId="21" fillId="0" borderId="19" xfId="73" applyFont="1" applyFill="1" applyBorder="1" applyAlignment="1" applyProtection="1">
      <alignment horizontal="left" vertical="center" wrapText="1"/>
      <protection/>
    </xf>
    <xf numFmtId="10" fontId="64" fillId="39" borderId="15" xfId="0" applyNumberFormat="1" applyFont="1" applyFill="1" applyBorder="1" applyAlignment="1">
      <alignment horizontal="center" vertical="center"/>
    </xf>
    <xf numFmtId="3" fontId="64" fillId="0" borderId="8" xfId="0" applyNumberFormat="1" applyFont="1" applyFill="1" applyBorder="1" applyAlignment="1" applyProtection="1">
      <alignment horizontal="center" vertical="center"/>
      <protection/>
    </xf>
    <xf numFmtId="3" fontId="64" fillId="38" borderId="15" xfId="0" applyNumberFormat="1" applyFont="1" applyFill="1" applyBorder="1" applyAlignment="1" applyProtection="1">
      <alignment horizontal="center" vertical="center"/>
      <protection locked="0"/>
    </xf>
    <xf numFmtId="0" fontId="64" fillId="0" borderId="16" xfId="0" applyFont="1" applyBorder="1" applyAlignment="1" applyProtection="1">
      <alignment horizontal="center" vertical="center"/>
      <protection/>
    </xf>
    <xf numFmtId="0" fontId="64" fillId="0" borderId="8" xfId="0" applyFont="1" applyBorder="1" applyAlignment="1" applyProtection="1">
      <alignment horizontal="center" vertical="center"/>
      <protection/>
    </xf>
    <xf numFmtId="0" fontId="64" fillId="0" borderId="15" xfId="0" applyFont="1" applyBorder="1" applyAlignment="1" applyProtection="1">
      <alignment horizontal="center" vertical="center"/>
      <protection/>
    </xf>
    <xf numFmtId="178" fontId="65" fillId="38" borderId="8" xfId="0" applyNumberFormat="1" applyFont="1" applyFill="1" applyBorder="1" applyAlignment="1" applyProtection="1">
      <alignment horizontal="center" vertical="center"/>
      <protection locked="0"/>
    </xf>
    <xf numFmtId="178" fontId="65" fillId="38" borderId="15" xfId="0" applyNumberFormat="1" applyFont="1" applyFill="1" applyBorder="1" applyAlignment="1" applyProtection="1">
      <alignment horizontal="center" vertical="center"/>
      <protection locked="0"/>
    </xf>
    <xf numFmtId="0" fontId="21" fillId="40" borderId="15" xfId="73" applyFont="1" applyFill="1" applyBorder="1" applyAlignment="1" applyProtection="1">
      <alignment horizontal="left" vertical="center" wrapText="1" indent="2"/>
      <protection/>
    </xf>
    <xf numFmtId="0" fontId="64" fillId="0" borderId="8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8" xfId="0" applyFont="1" applyBorder="1" applyAlignment="1">
      <alignment horizontal="center" vertical="center"/>
    </xf>
    <xf numFmtId="0" fontId="64" fillId="0" borderId="16" xfId="0" applyFont="1" applyBorder="1" applyAlignment="1" applyProtection="1">
      <alignment horizontal="center" vertical="center"/>
      <protection/>
    </xf>
    <xf numFmtId="0" fontId="64" fillId="0" borderId="8" xfId="0" applyFont="1" applyBorder="1" applyAlignment="1" applyProtection="1">
      <alignment horizontal="center" vertical="center"/>
      <protection/>
    </xf>
    <xf numFmtId="0" fontId="64" fillId="0" borderId="15" xfId="0" applyFont="1" applyBorder="1" applyAlignment="1" applyProtection="1">
      <alignment horizontal="center" vertical="center"/>
      <protection/>
    </xf>
    <xf numFmtId="49" fontId="64" fillId="38" borderId="8" xfId="0" applyNumberFormat="1" applyFont="1" applyFill="1" applyBorder="1" applyAlignment="1" applyProtection="1">
      <alignment horizontal="center" vertical="center"/>
      <protection locked="0"/>
    </xf>
    <xf numFmtId="178" fontId="65" fillId="38" borderId="8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4" fillId="0" borderId="8" xfId="0" applyFont="1" applyBorder="1" applyAlignment="1">
      <alignment horizontal="center" vertical="center" wrapText="1"/>
    </xf>
    <xf numFmtId="0" fontId="64" fillId="0" borderId="8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8" xfId="0" applyFont="1" applyBorder="1" applyAlignment="1" applyProtection="1">
      <alignment horizontal="center" vertical="center"/>
      <protection/>
    </xf>
    <xf numFmtId="0" fontId="64" fillId="0" borderId="15" xfId="0" applyFont="1" applyBorder="1" applyAlignment="1" applyProtection="1">
      <alignment horizontal="center" vertical="center"/>
      <protection/>
    </xf>
    <xf numFmtId="0" fontId="66" fillId="0" borderId="0" xfId="0" applyFont="1" applyAlignment="1">
      <alignment horizontal="center" vertical="center" wrapText="1"/>
    </xf>
    <xf numFmtId="0" fontId="21" fillId="0" borderId="16" xfId="73" applyFont="1" applyFill="1" applyBorder="1" applyAlignment="1" applyProtection="1" quotePrefix="1">
      <alignment horizontal="center" vertical="center" wrapText="1"/>
      <protection/>
    </xf>
    <xf numFmtId="49" fontId="21" fillId="0" borderId="16" xfId="73" applyNumberFormat="1" applyFont="1" applyFill="1" applyBorder="1" applyAlignment="1" applyProtection="1">
      <alignment horizontal="center" vertical="center" wrapText="1"/>
      <protection/>
    </xf>
    <xf numFmtId="49" fontId="21" fillId="0" borderId="16" xfId="73" applyNumberFormat="1" applyFont="1" applyFill="1" applyBorder="1" applyAlignment="1" applyProtection="1" quotePrefix="1">
      <alignment horizontal="center" vertical="center" wrapText="1"/>
      <protection/>
    </xf>
    <xf numFmtId="49" fontId="21" fillId="0" borderId="17" xfId="73" applyNumberFormat="1" applyFont="1" applyFill="1" applyBorder="1" applyAlignment="1" applyProtection="1" quotePrefix="1">
      <alignment horizontal="center" vertical="center" wrapText="1"/>
      <protection/>
    </xf>
    <xf numFmtId="0" fontId="21" fillId="0" borderId="18" xfId="73" applyFont="1" applyFill="1" applyBorder="1" applyAlignment="1" applyProtection="1">
      <alignment horizontal="left" vertical="center" wrapText="1" indent="4" shrinkToFit="1"/>
      <protection/>
    </xf>
    <xf numFmtId="178" fontId="64" fillId="39" borderId="18" xfId="0" applyNumberFormat="1" applyFont="1" applyFill="1" applyBorder="1" applyAlignment="1" applyProtection="1">
      <alignment horizontal="center" vertical="center"/>
      <protection/>
    </xf>
    <xf numFmtId="178" fontId="64" fillId="38" borderId="18" xfId="0" applyNumberFormat="1" applyFont="1" applyFill="1" applyBorder="1" applyAlignment="1" applyProtection="1">
      <alignment horizontal="center" vertical="center"/>
      <protection locked="0"/>
    </xf>
    <xf numFmtId="178" fontId="64" fillId="38" borderId="19" xfId="0" applyNumberFormat="1" applyFont="1" applyFill="1" applyBorder="1" applyAlignment="1" applyProtection="1">
      <alignment horizontal="center" vertical="center"/>
      <protection locked="0"/>
    </xf>
    <xf numFmtId="0" fontId="64" fillId="38" borderId="8" xfId="0" applyFont="1" applyFill="1" applyBorder="1" applyAlignment="1">
      <alignment vertical="center"/>
    </xf>
    <xf numFmtId="0" fontId="64" fillId="38" borderId="28" xfId="0" applyFont="1" applyFill="1" applyBorder="1" applyAlignment="1">
      <alignment vertical="center"/>
    </xf>
    <xf numFmtId="0" fontId="21" fillId="0" borderId="8" xfId="73" applyFont="1" applyBorder="1" applyAlignment="1" applyProtection="1">
      <alignment horizontal="center" vertical="center" wrapText="1"/>
      <protection/>
    </xf>
    <xf numFmtId="0" fontId="21" fillId="0" borderId="8" xfId="73" applyFont="1" applyFill="1" applyBorder="1" applyAlignment="1" applyProtection="1">
      <alignment horizontal="center" vertical="center" wrapText="1"/>
      <protection/>
    </xf>
    <xf numFmtId="0" fontId="21" fillId="0" borderId="8" xfId="73" applyFont="1" applyFill="1" applyBorder="1" applyAlignment="1" applyProtection="1">
      <alignment horizontal="center" vertical="center" wrapText="1" shrinkToFit="1"/>
      <protection/>
    </xf>
    <xf numFmtId="0" fontId="21" fillId="0" borderId="29" xfId="55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>
      <alignment horizontal="center" vertical="center"/>
    </xf>
    <xf numFmtId="0" fontId="66" fillId="0" borderId="0" xfId="0" applyFont="1" applyAlignment="1">
      <alignment vertical="center" wrapText="1"/>
    </xf>
    <xf numFmtId="0" fontId="67" fillId="0" borderId="8" xfId="0" applyFont="1" applyBorder="1" applyAlignment="1">
      <alignment horizontal="center" vertical="center"/>
    </xf>
    <xf numFmtId="1" fontId="21" fillId="31" borderId="8" xfId="62" applyNumberFormat="1" applyFont="1" applyFill="1" applyBorder="1" applyAlignment="1" applyProtection="1">
      <alignment horizontal="right" vertical="center" wrapText="1"/>
      <protection/>
    </xf>
    <xf numFmtId="1" fontId="21" fillId="29" borderId="8" xfId="62" applyNumberFormat="1" applyFont="1" applyFill="1" applyBorder="1" applyAlignment="1" applyProtection="1">
      <alignment horizontal="right" vertical="center" wrapText="1"/>
      <protection locked="0"/>
    </xf>
    <xf numFmtId="49" fontId="21" fillId="38" borderId="30" xfId="0" applyNumberFormat="1" applyFont="1" applyFill="1" applyBorder="1" applyAlignment="1" applyProtection="1">
      <alignment vertical="center" wrapText="1"/>
      <protection/>
    </xf>
    <xf numFmtId="49" fontId="21" fillId="38" borderId="31" xfId="0" applyNumberFormat="1" applyFont="1" applyFill="1" applyBorder="1" applyAlignment="1" applyProtection="1">
      <alignment vertical="center" wrapText="1"/>
      <protection/>
    </xf>
    <xf numFmtId="178" fontId="64" fillId="38" borderId="32" xfId="0" applyNumberFormat="1" applyFont="1" applyFill="1" applyBorder="1" applyAlignment="1" applyProtection="1">
      <alignment horizontal="center" vertical="center"/>
      <protection locked="0"/>
    </xf>
    <xf numFmtId="1" fontId="21" fillId="31" borderId="32" xfId="62" applyNumberFormat="1" applyFont="1" applyFill="1" applyBorder="1" applyAlignment="1" applyProtection="1">
      <alignment horizontal="right" vertical="center" wrapText="1"/>
      <protection/>
    </xf>
    <xf numFmtId="1" fontId="21" fillId="29" borderId="32" xfId="62" applyNumberFormat="1" applyFont="1" applyFill="1" applyBorder="1" applyAlignment="1" applyProtection="1">
      <alignment horizontal="right" vertical="center" wrapText="1"/>
      <protection locked="0"/>
    </xf>
    <xf numFmtId="49" fontId="21" fillId="38" borderId="33" xfId="0" applyNumberFormat="1" applyFont="1" applyFill="1" applyBorder="1" applyAlignment="1" applyProtection="1">
      <alignment vertical="center" wrapText="1"/>
      <protection/>
    </xf>
    <xf numFmtId="1" fontId="21" fillId="31" borderId="18" xfId="62" applyNumberFormat="1" applyFont="1" applyFill="1" applyBorder="1" applyAlignment="1" applyProtection="1">
      <alignment horizontal="right" vertical="center" wrapText="1"/>
      <protection/>
    </xf>
    <xf numFmtId="1" fontId="21" fillId="29" borderId="18" xfId="62" applyNumberFormat="1" applyFont="1" applyFill="1" applyBorder="1" applyAlignment="1" applyProtection="1">
      <alignment horizontal="right" vertical="center" wrapText="1"/>
      <protection locked="0"/>
    </xf>
    <xf numFmtId="49" fontId="20" fillId="40" borderId="14" xfId="0" applyNumberFormat="1" applyFont="1" applyFill="1" applyBorder="1" applyAlignment="1" applyProtection="1">
      <alignment horizontal="center" vertical="center" wrapText="1"/>
      <protection/>
    </xf>
    <xf numFmtId="49" fontId="20" fillId="40" borderId="32" xfId="0" applyNumberFormat="1" applyFont="1" applyFill="1" applyBorder="1" applyAlignment="1" applyProtection="1">
      <alignment horizontal="center" vertical="center" wrapText="1"/>
      <protection/>
    </xf>
    <xf numFmtId="49" fontId="20" fillId="40" borderId="34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Border="1" applyAlignment="1">
      <alignment horizontal="center" vertical="center"/>
    </xf>
    <xf numFmtId="178" fontId="20" fillId="31" borderId="19" xfId="62" applyNumberFormat="1" applyFont="1" applyFill="1" applyBorder="1" applyAlignment="1" applyProtection="1">
      <alignment horizontal="right" vertical="center" wrapText="1"/>
      <protection/>
    </xf>
    <xf numFmtId="178" fontId="21" fillId="31" borderId="34" xfId="62" applyNumberFormat="1" applyFont="1" applyFill="1" applyBorder="1" applyAlignment="1" applyProtection="1">
      <alignment horizontal="right" vertical="center" wrapText="1"/>
      <protection/>
    </xf>
    <xf numFmtId="178" fontId="21" fillId="31" borderId="15" xfId="62" applyNumberFormat="1" applyFont="1" applyFill="1" applyBorder="1" applyAlignment="1" applyProtection="1">
      <alignment horizontal="right" vertical="center" wrapText="1"/>
      <protection/>
    </xf>
    <xf numFmtId="178" fontId="21" fillId="31" borderId="19" xfId="62" applyNumberFormat="1" applyFont="1" applyFill="1" applyBorder="1" applyAlignment="1" applyProtection="1">
      <alignment horizontal="right" vertical="center" wrapText="1"/>
      <protection/>
    </xf>
    <xf numFmtId="49" fontId="65" fillId="38" borderId="35" xfId="0" applyNumberFormat="1" applyFont="1" applyFill="1" applyBorder="1" applyAlignment="1" applyProtection="1">
      <alignment vertical="center"/>
      <protection locked="0"/>
    </xf>
    <xf numFmtId="49" fontId="65" fillId="38" borderId="36" xfId="0" applyNumberFormat="1" applyFont="1" applyFill="1" applyBorder="1" applyAlignment="1" applyProtection="1">
      <alignment vertical="center"/>
      <protection locked="0"/>
    </xf>
    <xf numFmtId="0" fontId="21" fillId="0" borderId="0" xfId="73" applyFont="1" applyFill="1" applyBorder="1" applyAlignment="1" applyProtection="1">
      <alignment vertical="center" wrapText="1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64" fillId="0" borderId="26" xfId="0" applyFont="1" applyBorder="1" applyAlignment="1" applyProtection="1">
      <alignment horizontal="center" vertical="center"/>
      <protection locked="0"/>
    </xf>
    <xf numFmtId="0" fontId="3" fillId="29" borderId="30" xfId="75" applyNumberFormat="1" applyFont="1" applyFill="1" applyBorder="1" applyAlignment="1" applyProtection="1">
      <alignment horizontal="center" vertical="center" wrapText="1"/>
      <protection locked="0"/>
    </xf>
    <xf numFmtId="0" fontId="0" fillId="29" borderId="30" xfId="75" applyNumberFormat="1" applyFont="1" applyFill="1" applyBorder="1" applyAlignment="1" applyProtection="1">
      <alignment horizontal="center" vertical="center" wrapText="1"/>
      <protection locked="0"/>
    </xf>
    <xf numFmtId="0" fontId="25" fillId="29" borderId="30" xfId="52" applyNumberFormat="1" applyFill="1" applyBorder="1" applyAlignment="1" applyProtection="1">
      <alignment horizontal="center" vertical="center" wrapText="1"/>
      <protection locked="0"/>
    </xf>
    <xf numFmtId="0" fontId="3" fillId="29" borderId="8" xfId="75" applyNumberFormat="1" applyFont="1" applyFill="1" applyBorder="1" applyAlignment="1" applyProtection="1">
      <alignment horizontal="center" vertical="center" wrapText="1"/>
      <protection locked="0"/>
    </xf>
    <xf numFmtId="0" fontId="25" fillId="29" borderId="8" xfId="52" applyNumberFormat="1" applyFill="1" applyBorder="1" applyAlignment="1" applyProtection="1">
      <alignment horizontal="center" vertical="center" wrapText="1"/>
      <protection locked="0"/>
    </xf>
    <xf numFmtId="49" fontId="64" fillId="38" borderId="8" xfId="0" applyNumberFormat="1" applyFont="1" applyFill="1" applyBorder="1" applyAlignment="1" applyProtection="1">
      <alignment horizontal="left" vertical="center" wrapText="1"/>
      <protection locked="0"/>
    </xf>
    <xf numFmtId="49" fontId="64" fillId="38" borderId="8" xfId="0" applyNumberFormat="1" applyFont="1" applyFill="1" applyBorder="1" applyAlignment="1" applyProtection="1">
      <alignment horizontal="left" vertical="center"/>
      <protection locked="0"/>
    </xf>
    <xf numFmtId="180" fontId="3" fillId="29" borderId="29" xfId="0" applyNumberFormat="1" applyFont="1" applyFill="1" applyBorder="1" applyAlignment="1" applyProtection="1">
      <alignment vertical="center" wrapText="1"/>
      <protection locked="0"/>
    </xf>
    <xf numFmtId="3" fontId="3" fillId="29" borderId="29" xfId="62" applyNumberFormat="1" applyFont="1" applyFill="1" applyBorder="1" applyAlignment="1" applyProtection="1">
      <alignment horizontal="right" vertical="center" wrapText="1"/>
      <protection locked="0"/>
    </xf>
    <xf numFmtId="4" fontId="3" fillId="29" borderId="29" xfId="62" applyNumberFormat="1" applyFont="1" applyFill="1" applyBorder="1" applyAlignment="1" applyProtection="1">
      <alignment horizontal="right" vertical="center" wrapText="1"/>
      <protection locked="0"/>
    </xf>
    <xf numFmtId="3" fontId="3" fillId="29" borderId="8" xfId="0" applyNumberFormat="1" applyFont="1" applyFill="1" applyBorder="1" applyAlignment="1" applyProtection="1">
      <alignment vertical="center" wrapText="1"/>
      <protection locked="0"/>
    </xf>
    <xf numFmtId="3" fontId="3" fillId="29" borderId="8" xfId="62" applyNumberFormat="1" applyFont="1" applyFill="1" applyBorder="1" applyAlignment="1" applyProtection="1">
      <alignment horizontal="right" vertical="center" wrapText="1"/>
      <protection locked="0"/>
    </xf>
    <xf numFmtId="4" fontId="3" fillId="29" borderId="8" xfId="62" applyNumberFormat="1" applyFont="1" applyFill="1" applyBorder="1" applyAlignment="1" applyProtection="1">
      <alignment horizontal="right" vertical="center" wrapText="1"/>
      <protection locked="0"/>
    </xf>
    <xf numFmtId="0" fontId="64" fillId="0" borderId="8" xfId="0" applyFont="1" applyBorder="1" applyAlignment="1">
      <alignment horizontal="center" vertical="center" wrapText="1"/>
    </xf>
    <xf numFmtId="0" fontId="64" fillId="0" borderId="8" xfId="0" applyFont="1" applyBorder="1" applyAlignment="1">
      <alignment horizontal="center" vertical="center"/>
    </xf>
    <xf numFmtId="0" fontId="65" fillId="0" borderId="8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4" fillId="0" borderId="37" xfId="0" applyFont="1" applyBorder="1" applyAlignment="1">
      <alignment horizontal="left" vertical="center" indent="5"/>
    </xf>
    <xf numFmtId="0" fontId="64" fillId="0" borderId="30" xfId="0" applyFont="1" applyBorder="1" applyAlignment="1">
      <alignment horizontal="left" vertical="center" indent="5"/>
    </xf>
    <xf numFmtId="0" fontId="21" fillId="0" borderId="0" xfId="73" applyFont="1" applyFill="1" applyBorder="1" applyAlignment="1" applyProtection="1">
      <alignment horizontal="left" vertical="center" wrapText="1"/>
      <protection locked="0"/>
    </xf>
    <xf numFmtId="0" fontId="64" fillId="0" borderId="0" xfId="0" applyFont="1" applyBorder="1" applyAlignment="1" applyProtection="1">
      <alignment horizontal="left" vertical="center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64" fillId="39" borderId="8" xfId="0" applyFont="1" applyFill="1" applyBorder="1" applyAlignment="1">
      <alignment horizontal="center" vertical="center"/>
    </xf>
    <xf numFmtId="0" fontId="64" fillId="39" borderId="15" xfId="0" applyFont="1" applyFill="1" applyBorder="1" applyAlignment="1">
      <alignment horizontal="center" vertical="center"/>
    </xf>
    <xf numFmtId="0" fontId="19" fillId="0" borderId="20" xfId="74" applyFont="1" applyFill="1" applyBorder="1" applyAlignment="1" applyProtection="1">
      <alignment horizontal="center" vertical="center" wrapText="1"/>
      <protection/>
    </xf>
    <xf numFmtId="0" fontId="19" fillId="0" borderId="21" xfId="74" applyFont="1" applyFill="1" applyBorder="1" applyAlignment="1" applyProtection="1">
      <alignment horizontal="center" vertical="center" wrapText="1"/>
      <protection/>
    </xf>
    <xf numFmtId="0" fontId="19" fillId="0" borderId="22" xfId="74" applyFont="1" applyFill="1" applyBorder="1" applyAlignment="1" applyProtection="1">
      <alignment horizontal="center" vertical="center" wrapText="1"/>
      <protection/>
    </xf>
    <xf numFmtId="0" fontId="64" fillId="0" borderId="16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22" fillId="0" borderId="0" xfId="74" applyFont="1" applyFill="1" applyBorder="1" applyAlignment="1" applyProtection="1">
      <alignment horizontal="center" vertical="center" wrapText="1"/>
      <protection/>
    </xf>
    <xf numFmtId="0" fontId="19" fillId="0" borderId="38" xfId="74" applyFont="1" applyFill="1" applyBorder="1" applyAlignment="1" applyProtection="1">
      <alignment horizontal="center" vertical="center" wrapText="1"/>
      <protection/>
    </xf>
    <xf numFmtId="0" fontId="19" fillId="0" borderId="39" xfId="74" applyFont="1" applyFill="1" applyBorder="1" applyAlignment="1" applyProtection="1">
      <alignment horizontal="center" vertical="center" wrapText="1"/>
      <protection/>
    </xf>
    <xf numFmtId="0" fontId="19" fillId="0" borderId="40" xfId="74" applyFont="1" applyFill="1" applyBorder="1" applyAlignment="1" applyProtection="1">
      <alignment horizontal="center" vertical="center" wrapText="1"/>
      <protection/>
    </xf>
    <xf numFmtId="0" fontId="64" fillId="0" borderId="41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4" fillId="0" borderId="8" xfId="0" applyFont="1" applyBorder="1" applyAlignment="1" applyProtection="1">
      <alignment horizontal="center" vertical="center"/>
      <protection/>
    </xf>
    <xf numFmtId="0" fontId="64" fillId="0" borderId="15" xfId="0" applyFont="1" applyBorder="1" applyAlignment="1" applyProtection="1">
      <alignment horizontal="center" vertical="center"/>
      <protection/>
    </xf>
    <xf numFmtId="0" fontId="64" fillId="0" borderId="16" xfId="0" applyFont="1" applyBorder="1" applyAlignment="1" applyProtection="1">
      <alignment horizontal="center" vertical="center"/>
      <protection/>
    </xf>
    <xf numFmtId="0" fontId="64" fillId="0" borderId="41" xfId="0" applyFont="1" applyBorder="1" applyAlignment="1" applyProtection="1">
      <alignment horizontal="center" vertical="center"/>
      <protection/>
    </xf>
    <xf numFmtId="0" fontId="64" fillId="0" borderId="42" xfId="0" applyFont="1" applyBorder="1" applyAlignment="1" applyProtection="1">
      <alignment horizontal="center" vertical="center"/>
      <protection/>
    </xf>
    <xf numFmtId="0" fontId="64" fillId="0" borderId="29" xfId="0" applyFont="1" applyBorder="1" applyAlignment="1" applyProtection="1">
      <alignment horizontal="center" vertical="center"/>
      <protection/>
    </xf>
    <xf numFmtId="0" fontId="64" fillId="41" borderId="17" xfId="0" applyFont="1" applyFill="1" applyBorder="1" applyAlignment="1" applyProtection="1">
      <alignment horizontal="center" vertical="center"/>
      <protection/>
    </xf>
    <xf numFmtId="0" fontId="64" fillId="41" borderId="18" xfId="0" applyFont="1" applyFill="1" applyBorder="1" applyAlignment="1" applyProtection="1">
      <alignment horizontal="center" vertical="center"/>
      <protection/>
    </xf>
    <xf numFmtId="0" fontId="64" fillId="41" borderId="19" xfId="0" applyFont="1" applyFill="1" applyBorder="1" applyAlignment="1" applyProtection="1">
      <alignment horizontal="center" vertical="center"/>
      <protection/>
    </xf>
    <xf numFmtId="0" fontId="64" fillId="0" borderId="14" xfId="0" applyFont="1" applyBorder="1" applyAlignment="1" applyProtection="1">
      <alignment horizontal="center" vertical="center"/>
      <protection/>
    </xf>
    <xf numFmtId="0" fontId="64" fillId="0" borderId="32" xfId="0" applyFont="1" applyBorder="1" applyAlignment="1" applyProtection="1">
      <alignment horizontal="center" vertical="center"/>
      <protection/>
    </xf>
    <xf numFmtId="0" fontId="64" fillId="0" borderId="34" xfId="0" applyFont="1" applyBorder="1" applyAlignment="1" applyProtection="1">
      <alignment horizontal="center" vertical="center"/>
      <protection/>
    </xf>
    <xf numFmtId="10" fontId="64" fillId="41" borderId="16" xfId="0" applyNumberFormat="1" applyFont="1" applyFill="1" applyBorder="1" applyAlignment="1" applyProtection="1">
      <alignment horizontal="center" vertical="center"/>
      <protection/>
    </xf>
    <xf numFmtId="10" fontId="64" fillId="41" borderId="8" xfId="0" applyNumberFormat="1" applyFont="1" applyFill="1" applyBorder="1" applyAlignment="1" applyProtection="1">
      <alignment horizontal="center" vertical="center"/>
      <protection/>
    </xf>
    <xf numFmtId="10" fontId="64" fillId="41" borderId="15" xfId="0" applyNumberFormat="1" applyFont="1" applyFill="1" applyBorder="1" applyAlignment="1" applyProtection="1">
      <alignment horizontal="center" vertical="center"/>
      <protection/>
    </xf>
    <xf numFmtId="0" fontId="19" fillId="0" borderId="7" xfId="74" applyFont="1" applyFill="1" applyBorder="1" applyAlignment="1" applyProtection="1">
      <alignment horizontal="center" vertical="center" wrapText="1"/>
      <protection/>
    </xf>
    <xf numFmtId="0" fontId="19" fillId="0" borderId="43" xfId="74" applyFont="1" applyFill="1" applyBorder="1" applyAlignment="1" applyProtection="1">
      <alignment horizontal="center" vertical="center" wrapText="1"/>
      <protection/>
    </xf>
    <xf numFmtId="0" fontId="19" fillId="0" borderId="44" xfId="74" applyFont="1" applyFill="1" applyBorder="1" applyAlignment="1" applyProtection="1">
      <alignment horizontal="center" vertical="center" wrapText="1"/>
      <protection/>
    </xf>
    <xf numFmtId="0" fontId="19" fillId="0" borderId="45" xfId="74" applyFont="1" applyFill="1" applyBorder="1" applyAlignment="1" applyProtection="1">
      <alignment horizontal="center" vertical="center" wrapText="1"/>
      <protection/>
    </xf>
    <xf numFmtId="0" fontId="19" fillId="0" borderId="46" xfId="74" applyFont="1" applyFill="1" applyBorder="1" applyAlignment="1" applyProtection="1">
      <alignment horizontal="center" vertical="center" wrapText="1"/>
      <protection/>
    </xf>
    <xf numFmtId="0" fontId="19" fillId="0" borderId="47" xfId="74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 horizontal="center" vertical="center" wrapText="1"/>
    </xf>
    <xf numFmtId="0" fontId="65" fillId="38" borderId="37" xfId="0" applyFont="1" applyFill="1" applyBorder="1" applyAlignment="1">
      <alignment horizontal="right" vertical="center"/>
    </xf>
    <xf numFmtId="0" fontId="65" fillId="38" borderId="30" xfId="0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49" fontId="65" fillId="38" borderId="36" xfId="0" applyNumberFormat="1" applyFont="1" applyFill="1" applyBorder="1" applyAlignment="1" applyProtection="1">
      <alignment horizontal="right" vertical="center"/>
      <protection locked="0"/>
    </xf>
    <xf numFmtId="49" fontId="65" fillId="38" borderId="33" xfId="0" applyNumberFormat="1" applyFont="1" applyFill="1" applyBorder="1" applyAlignment="1" applyProtection="1">
      <alignment horizontal="right" vertical="center"/>
      <protection locked="0"/>
    </xf>
    <xf numFmtId="49" fontId="64" fillId="38" borderId="7" xfId="0" applyNumberFormat="1" applyFont="1" applyFill="1" applyBorder="1" applyAlignment="1" applyProtection="1">
      <alignment horizontal="center" vertical="center" wrapText="1"/>
      <protection locked="0"/>
    </xf>
    <xf numFmtId="49" fontId="64" fillId="38" borderId="48" xfId="0" applyNumberFormat="1" applyFont="1" applyFill="1" applyBorder="1" applyAlignment="1" applyProtection="1">
      <alignment horizontal="center" vertical="center" wrapText="1"/>
      <protection locked="0"/>
    </xf>
    <xf numFmtId="49" fontId="64" fillId="38" borderId="49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45" xfId="0" applyFont="1" applyBorder="1" applyAlignment="1">
      <alignment horizontal="center" vertical="center" wrapText="1"/>
    </xf>
    <xf numFmtId="0" fontId="65" fillId="0" borderId="46" xfId="0" applyFont="1" applyBorder="1" applyAlignment="1">
      <alignment horizontal="center" vertical="center" wrapText="1"/>
    </xf>
    <xf numFmtId="0" fontId="65" fillId="0" borderId="47" xfId="0" applyFont="1" applyBorder="1" applyAlignment="1">
      <alignment horizontal="center" vertical="center" wrapText="1"/>
    </xf>
    <xf numFmtId="0" fontId="69" fillId="38" borderId="35" xfId="0" applyFont="1" applyFill="1" applyBorder="1" applyAlignment="1">
      <alignment horizontal="right" vertical="center"/>
    </xf>
    <xf numFmtId="0" fontId="69" fillId="38" borderId="36" xfId="0" applyFont="1" applyFill="1" applyBorder="1" applyAlignment="1">
      <alignment horizontal="right" vertical="center"/>
    </xf>
    <xf numFmtId="0" fontId="69" fillId="38" borderId="33" xfId="0" applyFont="1" applyFill="1" applyBorder="1" applyAlignment="1">
      <alignment horizontal="right" vertic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Euro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й заголовок" xfId="65"/>
    <cellStyle name="Мой заголовок листа" xfId="66"/>
    <cellStyle name="Мои наименования показателей" xfId="67"/>
    <cellStyle name="назв фил" xfId="68"/>
    <cellStyle name="Название" xfId="69"/>
    <cellStyle name="Нейтральный" xfId="70"/>
    <cellStyle name="Обычный 2" xfId="71"/>
    <cellStyle name="Обычный 3" xfId="72"/>
    <cellStyle name="Обычный_20-e2 detc.YANAO 2 (принята)" xfId="73"/>
    <cellStyle name="Обычный_PRIL1.ELECTR" xfId="74"/>
    <cellStyle name="Обычный_форма 1 водопровод для орг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екстовый" xfId="85"/>
    <cellStyle name="Тысячи [0]_3Com" xfId="86"/>
    <cellStyle name="Тысячи_3Com" xfId="87"/>
    <cellStyle name="Comma" xfId="88"/>
    <cellStyle name="Comma [0]" xfId="89"/>
    <cellStyle name="Формула" xfId="90"/>
    <cellStyle name="ФормулаВБ" xfId="91"/>
    <cellStyle name="ФормулаНаКонтроль" xfId="92"/>
    <cellStyle name="Хороший" xfId="93"/>
  </cellStyles>
  <dxfs count="37"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fgColor rgb="FFFF0000"/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  <dxf>
      <fill>
        <patternFill>
          <bgColor theme="6" tint="0.3999499976634979"/>
        </patternFill>
      </fill>
    </dxf>
    <dxf>
      <fill>
        <patternFill>
          <bgColor rgb="FFFF33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1.ELECTR.5.89(01.03.10)%20(1)\PRIL1.ELECTR.5.89%20(10.03.1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Титульный"/>
      <sheetName val="TEHSHEET"/>
      <sheetName val="Список листов"/>
      <sheetName val="Справочники"/>
      <sheetName val="Образец заявления"/>
      <sheetName val="П№1"/>
      <sheetName val="П№2"/>
      <sheetName val="П№3"/>
      <sheetName val="П№4"/>
      <sheetName val="П№5"/>
      <sheetName val="П№6"/>
      <sheetName val="П№7"/>
      <sheetName val="П№8"/>
      <sheetName val="П№9"/>
      <sheetName val="П№10"/>
      <sheetName val="П№11"/>
      <sheetName val="П№12"/>
      <sheetName val="П№13"/>
      <sheetName val="П№14"/>
      <sheetName val="П№14.1"/>
      <sheetName val="П№14.2"/>
      <sheetName val="П№14.3 "/>
      <sheetName val="П№14.4"/>
      <sheetName val="П№15"/>
      <sheetName val="П№16.1 "/>
      <sheetName val="П№16.2"/>
      <sheetName val="П№17"/>
      <sheetName val="П№18 "/>
      <sheetName val="П№19"/>
      <sheetName val="Т№1"/>
      <sheetName val="Т№2"/>
      <sheetName val="ИТ№1"/>
      <sheetName val="ИТ№2"/>
      <sheetName val="ИТ№3"/>
      <sheetName val="ИТ№4"/>
      <sheetName val="ИТ№5"/>
      <sheetName val="ИТ№6"/>
      <sheetName val="ИТ№7"/>
      <sheetName val="Диапазоны"/>
      <sheetName val="Заголовок"/>
    </sheetNames>
    <sheetDataSet>
      <sheetData sheetId="1">
        <row r="15">
          <cell r="B15">
            <v>2006</v>
          </cell>
        </row>
      </sheetData>
      <sheetData sheetId="4">
        <row r="1">
          <cell r="B1" t="str">
            <v>Укажите муниципальное образование</v>
          </cell>
          <cell r="G1">
            <v>2006</v>
          </cell>
          <cell r="I1" t="str">
            <v>Да</v>
          </cell>
        </row>
        <row r="2">
          <cell r="B2" t="str">
            <v>Азовское</v>
          </cell>
          <cell r="G2">
            <v>2007</v>
          </cell>
          <cell r="I2" t="str">
            <v>Нет</v>
          </cell>
        </row>
        <row r="3">
          <cell r="B3" t="str">
            <v>Аксарковское</v>
          </cell>
          <cell r="G3">
            <v>2008</v>
          </cell>
        </row>
        <row r="4">
          <cell r="B4" t="str">
            <v>Белоярское</v>
          </cell>
          <cell r="G4">
            <v>2009</v>
          </cell>
        </row>
        <row r="5">
          <cell r="B5" t="str">
            <v>Восяховское</v>
          </cell>
          <cell r="G5">
            <v>2010</v>
          </cell>
        </row>
        <row r="6">
          <cell r="B6" t="str">
            <v>Горковское</v>
          </cell>
          <cell r="G6">
            <v>2011</v>
          </cell>
        </row>
        <row r="7">
          <cell r="B7" t="str">
            <v>Город Губкинский</v>
          </cell>
          <cell r="G7">
            <v>2012</v>
          </cell>
        </row>
        <row r="8">
          <cell r="B8" t="str">
            <v>Город Лабытнанги</v>
          </cell>
          <cell r="G8">
            <v>2013</v>
          </cell>
        </row>
        <row r="9">
          <cell r="B9" t="str">
            <v>Город Муравленко</v>
          </cell>
        </row>
        <row r="10">
          <cell r="B10" t="str">
            <v>Город Надым</v>
          </cell>
        </row>
        <row r="11">
          <cell r="B11" t="str">
            <v>Город Новый Уренгой</v>
          </cell>
        </row>
        <row r="12">
          <cell r="B12" t="str">
            <v>Город Ноябрьск</v>
          </cell>
        </row>
        <row r="13">
          <cell r="B13" t="str">
            <v>Город Салехард</v>
          </cell>
        </row>
        <row r="14">
          <cell r="B14" t="str">
            <v>Город Тарко-Сале</v>
          </cell>
        </row>
        <row r="15">
          <cell r="B15" t="str">
            <v>Деревня Харампур</v>
          </cell>
        </row>
        <row r="16">
          <cell r="B16" t="str">
            <v>Красноселькупский муниципальный район</v>
          </cell>
        </row>
        <row r="17">
          <cell r="B17" t="str">
            <v>Лопхаринское</v>
          </cell>
        </row>
        <row r="18">
          <cell r="B18" t="str">
            <v>Мужевское</v>
          </cell>
        </row>
        <row r="19">
          <cell r="B19" t="str">
            <v>Мыс-Каменское</v>
          </cell>
        </row>
        <row r="20">
          <cell r="B20" t="str">
            <v>Надымский муниципальный район</v>
          </cell>
        </row>
        <row r="21">
          <cell r="B21" t="str">
            <v>Овгортское</v>
          </cell>
        </row>
        <row r="22">
          <cell r="B22" t="str">
            <v>Поселок Заполярный</v>
          </cell>
        </row>
        <row r="23">
          <cell r="B23" t="str">
            <v>Поселок Лонгъюган</v>
          </cell>
        </row>
        <row r="24">
          <cell r="B24" t="str">
            <v>Поселок Пангоды</v>
          </cell>
        </row>
        <row r="25">
          <cell r="B25" t="str">
            <v>Поселок Правохеттинский</v>
          </cell>
        </row>
        <row r="26">
          <cell r="B26" t="str">
            <v>Поселок Приозерный</v>
          </cell>
        </row>
        <row r="27">
          <cell r="B27" t="str">
            <v>Поселок Пурпе</v>
          </cell>
        </row>
        <row r="28">
          <cell r="B28" t="str">
            <v>Поселок Тазовский</v>
          </cell>
        </row>
        <row r="29">
          <cell r="B29" t="str">
            <v>Поселок Уренгой</v>
          </cell>
        </row>
        <row r="30">
          <cell r="B30" t="str">
            <v>Поселок Ханымей</v>
          </cell>
        </row>
        <row r="31">
          <cell r="B31" t="str">
            <v>Поселок Харп</v>
          </cell>
        </row>
        <row r="32">
          <cell r="B32" t="str">
            <v>Поселок Ягельный</v>
          </cell>
        </row>
        <row r="33">
          <cell r="B33" t="str">
            <v>Приуральский муниципальный район</v>
          </cell>
        </row>
        <row r="34">
          <cell r="B34" t="str">
            <v>Пуровский муниципальный район</v>
          </cell>
        </row>
        <row r="35">
          <cell r="B35" t="str">
            <v>Пуровское</v>
          </cell>
        </row>
        <row r="36">
          <cell r="B36" t="str">
            <v>Село Антипаюта</v>
          </cell>
        </row>
        <row r="37">
          <cell r="B37" t="str">
            <v>Село Газ-Сале</v>
          </cell>
        </row>
        <row r="38">
          <cell r="B38" t="str">
            <v>Село Гыда</v>
          </cell>
        </row>
        <row r="39">
          <cell r="B39" t="str">
            <v>Село Катровож</v>
          </cell>
        </row>
        <row r="40">
          <cell r="B40" t="str">
            <v>Село Красноселькуп</v>
          </cell>
        </row>
        <row r="41">
          <cell r="B41" t="str">
            <v>Село Кутопьюган</v>
          </cell>
        </row>
        <row r="42">
          <cell r="B42" t="str">
            <v>Село Находка</v>
          </cell>
        </row>
        <row r="43">
          <cell r="B43" t="str">
            <v>Село Новый Порт</v>
          </cell>
        </row>
        <row r="44">
          <cell r="B44" t="str">
            <v>Село Нори</v>
          </cell>
        </row>
        <row r="45">
          <cell r="B45" t="str">
            <v>Село Ныда</v>
          </cell>
        </row>
        <row r="46">
          <cell r="B46" t="str">
            <v>Село Панаевск</v>
          </cell>
        </row>
        <row r="47">
          <cell r="B47" t="str">
            <v>Село Питляр</v>
          </cell>
        </row>
        <row r="48">
          <cell r="B48" t="str">
            <v>Село Ратта</v>
          </cell>
        </row>
        <row r="49">
          <cell r="B49" t="str">
            <v>Село Салемал</v>
          </cell>
        </row>
        <row r="50">
          <cell r="B50" t="str">
            <v>Село Самбург</v>
          </cell>
        </row>
        <row r="51">
          <cell r="B51" t="str">
            <v>Село Сеяха</v>
          </cell>
        </row>
        <row r="52">
          <cell r="B52" t="str">
            <v>Село Халясавэй</v>
          </cell>
        </row>
        <row r="53">
          <cell r="B53" t="str">
            <v>Тазовский муниципальный район</v>
          </cell>
        </row>
        <row r="54">
          <cell r="B54" t="str">
            <v>Толькинское</v>
          </cell>
        </row>
        <row r="55">
          <cell r="B55" t="str">
            <v>Харсаимское</v>
          </cell>
        </row>
        <row r="56">
          <cell r="B56" t="str">
            <v>Шурышкарский муниципальный район</v>
          </cell>
        </row>
        <row r="57">
          <cell r="B57" t="str">
            <v>Шурышкарское</v>
          </cell>
        </row>
        <row r="58">
          <cell r="B58" t="str">
            <v>Ямальский муниципальный район</v>
          </cell>
        </row>
        <row r="59">
          <cell r="B59" t="str">
            <v>Яр-Салинское</v>
          </cell>
        </row>
      </sheetData>
      <sheetData sheetId="6">
        <row r="8">
          <cell r="D8" t="str">
            <v>салехард</v>
          </cell>
        </row>
        <row r="13">
          <cell r="E13">
            <v>4</v>
          </cell>
        </row>
        <row r="14">
          <cell r="E14" t="str">
            <v>салехард</v>
          </cell>
        </row>
        <row r="15">
          <cell r="E15" t="str">
            <v>салехард</v>
          </cell>
        </row>
        <row r="16">
          <cell r="D16" t="str">
            <v>Добавить ДЭС в справочник</v>
          </cell>
        </row>
        <row r="20">
          <cell r="E20">
            <v>4</v>
          </cell>
        </row>
        <row r="21">
          <cell r="E21" t="str">
            <v>салехард</v>
          </cell>
        </row>
        <row r="22">
          <cell r="D22" t="str">
            <v>Добавить ГТЭС в справочник</v>
          </cell>
        </row>
      </sheetData>
      <sheetData sheetId="41">
        <row r="1">
          <cell r="AJ1" t="e">
            <v>#REF!</v>
          </cell>
        </row>
        <row r="2">
          <cell r="AJ2" t="e">
            <v>#REF!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П 1"/>
      <sheetName val="П 4"/>
      <sheetName val="regs"/>
      <sheetName val="Справочники"/>
      <sheetName val="1"/>
      <sheetName val="Заголовок"/>
      <sheetName val="П 2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f@yamalgpt.ru" TargetMode="External" /><Relationship Id="rId2" Type="http://schemas.openxmlformats.org/officeDocument/2006/relationships/hyperlink" Target="mailto:vnk@yamalgpt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zoomScaleSheetLayoutView="100" zoomScalePageLayoutView="0" workbookViewId="0" topLeftCell="A1">
      <selection activeCell="E29" sqref="E28:E29"/>
    </sheetView>
  </sheetViews>
  <sheetFormatPr defaultColWidth="9.140625" defaultRowHeight="15"/>
  <cols>
    <col min="1" max="1" width="9.140625" style="4" customWidth="1"/>
    <col min="2" max="2" width="32.421875" style="4" customWidth="1"/>
    <col min="3" max="3" width="29.00390625" style="4" customWidth="1"/>
    <col min="4" max="4" width="37.57421875" style="4" customWidth="1"/>
    <col min="5" max="8" width="12.7109375" style="4" customWidth="1"/>
    <col min="9" max="16384" width="9.140625" style="4" customWidth="1"/>
  </cols>
  <sheetData>
    <row r="1" ht="15.75" thickBot="1"/>
    <row r="2" spans="1:5" ht="15">
      <c r="A2" s="32"/>
      <c r="B2" s="33"/>
      <c r="C2" s="33"/>
      <c r="D2" s="33"/>
      <c r="E2" s="34"/>
    </row>
    <row r="3" spans="1:5" ht="15">
      <c r="A3" s="35"/>
      <c r="B3" s="186" t="s">
        <v>116</v>
      </c>
      <c r="C3" s="186"/>
      <c r="D3" s="186"/>
      <c r="E3" s="36"/>
    </row>
    <row r="4" spans="1:5" ht="15">
      <c r="A4" s="35"/>
      <c r="B4" s="37"/>
      <c r="C4" s="37"/>
      <c r="D4" s="37"/>
      <c r="E4" s="36"/>
    </row>
    <row r="5" spans="1:5" ht="15">
      <c r="A5" s="35"/>
      <c r="B5" s="185" t="s">
        <v>0</v>
      </c>
      <c r="C5" s="185"/>
      <c r="D5" s="37"/>
      <c r="E5" s="36"/>
    </row>
    <row r="6" spans="1:5" ht="15">
      <c r="A6" s="35"/>
      <c r="B6" s="184" t="s">
        <v>1</v>
      </c>
      <c r="C6" s="184"/>
      <c r="D6" s="37"/>
      <c r="E6" s="36"/>
    </row>
    <row r="7" spans="1:5" ht="15">
      <c r="A7" s="35"/>
      <c r="B7" s="37"/>
      <c r="C7" s="37"/>
      <c r="D7" s="37"/>
      <c r="E7" s="36"/>
    </row>
    <row r="8" spans="1:5" ht="25.5">
      <c r="A8" s="35"/>
      <c r="B8" s="184" t="s">
        <v>2</v>
      </c>
      <c r="C8" s="6" t="s">
        <v>3</v>
      </c>
      <c r="D8" s="42" t="s">
        <v>169</v>
      </c>
      <c r="E8" s="36"/>
    </row>
    <row r="9" spans="1:5" ht="24.75" customHeight="1">
      <c r="A9" s="35"/>
      <c r="B9" s="184"/>
      <c r="C9" s="6" t="s">
        <v>4</v>
      </c>
      <c r="D9" s="42">
        <v>7728262893</v>
      </c>
      <c r="E9" s="36"/>
    </row>
    <row r="10" spans="1:5" ht="15">
      <c r="A10" s="35"/>
      <c r="B10" s="37"/>
      <c r="C10" s="37"/>
      <c r="D10" s="37"/>
      <c r="E10" s="36"/>
    </row>
    <row r="11" spans="1:5" ht="15">
      <c r="A11" s="35"/>
      <c r="B11" s="37"/>
      <c r="C11" s="37"/>
      <c r="D11" s="37"/>
      <c r="E11" s="36"/>
    </row>
    <row r="12" spans="1:5" ht="52.5" customHeight="1">
      <c r="A12" s="35"/>
      <c r="B12" s="38" t="s">
        <v>92</v>
      </c>
      <c r="C12" s="6" t="s">
        <v>3</v>
      </c>
      <c r="D12" s="42" t="s">
        <v>170</v>
      </c>
      <c r="E12" s="36"/>
    </row>
    <row r="13" spans="1:5" ht="15">
      <c r="A13" s="35"/>
      <c r="B13" s="37"/>
      <c r="C13" s="37"/>
      <c r="D13" s="37"/>
      <c r="E13" s="36"/>
    </row>
    <row r="14" spans="1:5" ht="22.5">
      <c r="A14" s="35"/>
      <c r="B14" s="187" t="s">
        <v>5</v>
      </c>
      <c r="C14" s="188"/>
      <c r="D14" s="170" t="s">
        <v>171</v>
      </c>
      <c r="E14" s="36"/>
    </row>
    <row r="15" spans="1:5" ht="15">
      <c r="A15" s="35"/>
      <c r="B15" s="184" t="s">
        <v>6</v>
      </c>
      <c r="C15" s="6" t="s">
        <v>7</v>
      </c>
      <c r="D15" s="42" t="s">
        <v>172</v>
      </c>
      <c r="E15" s="36"/>
    </row>
    <row r="16" spans="1:5" ht="15">
      <c r="A16" s="35"/>
      <c r="B16" s="184"/>
      <c r="C16" s="6" t="s">
        <v>8</v>
      </c>
      <c r="D16" s="171" t="s">
        <v>173</v>
      </c>
      <c r="E16" s="36"/>
    </row>
    <row r="17" spans="1:5" ht="15">
      <c r="A17" s="35"/>
      <c r="B17" s="184"/>
      <c r="C17" s="6" t="s">
        <v>9</v>
      </c>
      <c r="D17" s="172" t="s">
        <v>174</v>
      </c>
      <c r="E17" s="36"/>
    </row>
    <row r="18" spans="1:5" ht="15">
      <c r="A18" s="35"/>
      <c r="B18" s="183" t="s">
        <v>10</v>
      </c>
      <c r="C18" s="6" t="s">
        <v>7</v>
      </c>
      <c r="D18" s="42" t="s">
        <v>175</v>
      </c>
      <c r="E18" s="36"/>
    </row>
    <row r="19" spans="1:5" ht="15">
      <c r="A19" s="35"/>
      <c r="B19" s="183"/>
      <c r="C19" s="6" t="s">
        <v>11</v>
      </c>
      <c r="D19" s="42" t="s">
        <v>176</v>
      </c>
      <c r="E19" s="36"/>
    </row>
    <row r="20" spans="1:5" ht="15">
      <c r="A20" s="35"/>
      <c r="B20" s="183"/>
      <c r="C20" s="6" t="s">
        <v>8</v>
      </c>
      <c r="D20" s="173" t="s">
        <v>177</v>
      </c>
      <c r="E20" s="36"/>
    </row>
    <row r="21" spans="1:5" ht="15">
      <c r="A21" s="35"/>
      <c r="B21" s="183"/>
      <c r="C21" s="6" t="s">
        <v>9</v>
      </c>
      <c r="D21" s="174" t="s">
        <v>178</v>
      </c>
      <c r="E21" s="36"/>
    </row>
    <row r="22" spans="1:5" ht="15.75" thickBot="1">
      <c r="A22" s="39"/>
      <c r="B22" s="40"/>
      <c r="C22" s="40"/>
      <c r="D22" s="40"/>
      <c r="E22" s="41"/>
    </row>
  </sheetData>
  <sheetProtection password="C0BB" sheet="1" objects="1" scenarios="1"/>
  <mergeCells count="7">
    <mergeCell ref="B18:B21"/>
    <mergeCell ref="B6:C6"/>
    <mergeCell ref="B5:C5"/>
    <mergeCell ref="B3:D3"/>
    <mergeCell ref="B8:B9"/>
    <mergeCell ref="B14:C14"/>
    <mergeCell ref="B15:B17"/>
  </mergeCells>
  <hyperlinks>
    <hyperlink ref="D17" r:id="rId1" display="yf@yamalgpt.ru"/>
    <hyperlink ref="D21" r:id="rId2" display="vnk@yamalgpt.ru"/>
  </hyperlinks>
  <printOptions horizontalCentered="1" verticalCentered="1"/>
  <pageMargins left="0.7086614173228347" right="0.7086614173228347" top="0.984251968503937" bottom="0.7480314960629921" header="0.31496062992125984" footer="0.31496062992125984"/>
  <pageSetup fitToHeight="1" fitToWidth="1" horizontalDpi="600" verticalDpi="600" orientation="landscape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4"/>
  <sheetViews>
    <sheetView tabSelected="1" view="pageBreakPreview" zoomScale="64" zoomScaleNormal="85" zoomScaleSheetLayoutView="64" zoomScalePageLayoutView="0" workbookViewId="0" topLeftCell="B115">
      <selection activeCell="H137" sqref="H137"/>
    </sheetView>
  </sheetViews>
  <sheetFormatPr defaultColWidth="9.140625" defaultRowHeight="15"/>
  <cols>
    <col min="1" max="1" width="8.8515625" style="4" customWidth="1"/>
    <col min="2" max="2" width="52.421875" style="4" customWidth="1"/>
    <col min="3" max="15" width="15.7109375" style="4" customWidth="1"/>
    <col min="16" max="18" width="11.57421875" style="4" customWidth="1"/>
    <col min="19" max="16384" width="9.140625" style="4" customWidth="1"/>
  </cols>
  <sheetData>
    <row r="1" spans="1:18" ht="18">
      <c r="A1" s="199" t="s">
        <v>63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3"/>
      <c r="Q1" s="3"/>
      <c r="R1" s="3"/>
    </row>
    <row r="2" spans="1:18" ht="1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3"/>
      <c r="Q2" s="3"/>
      <c r="R2" s="3"/>
    </row>
    <row r="3" spans="1:18" ht="15">
      <c r="A3" s="194" t="s">
        <v>127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  <c r="P3" s="2"/>
      <c r="Q3" s="2"/>
      <c r="R3" s="2"/>
    </row>
    <row r="4" spans="1:15" ht="15">
      <c r="A4" s="197" t="s">
        <v>12</v>
      </c>
      <c r="B4" s="184" t="s">
        <v>13</v>
      </c>
      <c r="C4" s="184" t="s">
        <v>14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98"/>
    </row>
    <row r="5" spans="1:18" ht="15">
      <c r="A5" s="197"/>
      <c r="B5" s="184"/>
      <c r="C5" s="6"/>
      <c r="D5" s="184" t="s">
        <v>76</v>
      </c>
      <c r="E5" s="184"/>
      <c r="F5" s="184"/>
      <c r="G5" s="184" t="s">
        <v>77</v>
      </c>
      <c r="H5" s="184"/>
      <c r="I5" s="184"/>
      <c r="J5" s="184" t="s">
        <v>78</v>
      </c>
      <c r="K5" s="184"/>
      <c r="L5" s="184"/>
      <c r="M5" s="184" t="s">
        <v>79</v>
      </c>
      <c r="N5" s="184"/>
      <c r="O5" s="198"/>
      <c r="P5" s="5"/>
      <c r="Q5" s="5"/>
      <c r="R5" s="5"/>
    </row>
    <row r="6" spans="1:18" ht="15">
      <c r="A6" s="197"/>
      <c r="B6" s="184"/>
      <c r="C6" s="6" t="s">
        <v>16</v>
      </c>
      <c r="D6" s="6" t="s">
        <v>64</v>
      </c>
      <c r="E6" s="6" t="s">
        <v>65</v>
      </c>
      <c r="F6" s="6" t="s">
        <v>66</v>
      </c>
      <c r="G6" s="6" t="s">
        <v>67</v>
      </c>
      <c r="H6" s="6" t="s">
        <v>68</v>
      </c>
      <c r="I6" s="6" t="s">
        <v>69</v>
      </c>
      <c r="J6" s="6" t="s">
        <v>70</v>
      </c>
      <c r="K6" s="6" t="s">
        <v>71</v>
      </c>
      <c r="L6" s="6" t="s">
        <v>72</v>
      </c>
      <c r="M6" s="6" t="s">
        <v>73</v>
      </c>
      <c r="N6" s="6" t="s">
        <v>74</v>
      </c>
      <c r="O6" s="21" t="s">
        <v>75</v>
      </c>
      <c r="P6" s="5"/>
      <c r="Q6" s="5"/>
      <c r="R6" s="5"/>
    </row>
    <row r="7" spans="1:15" ht="15">
      <c r="A7" s="22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21">
        <v>15</v>
      </c>
    </row>
    <row r="8" spans="1:15" ht="15" customHeight="1">
      <c r="A8" s="23" t="s">
        <v>21</v>
      </c>
      <c r="B8" s="7" t="s">
        <v>22</v>
      </c>
      <c r="C8" s="55">
        <f>SUM(D8:O8)</f>
        <v>3602.272</v>
      </c>
      <c r="D8" s="51">
        <v>380.033</v>
      </c>
      <c r="E8" s="51">
        <v>360.033</v>
      </c>
      <c r="F8" s="51">
        <v>330.033</v>
      </c>
      <c r="G8" s="51">
        <v>330.033</v>
      </c>
      <c r="H8" s="51">
        <v>280.008</v>
      </c>
      <c r="I8" s="51">
        <v>260</v>
      </c>
      <c r="J8" s="51">
        <v>202</v>
      </c>
      <c r="K8" s="51">
        <v>210</v>
      </c>
      <c r="L8" s="51">
        <v>260.033</v>
      </c>
      <c r="M8" s="51">
        <v>330.033</v>
      </c>
      <c r="N8" s="51">
        <v>330.033</v>
      </c>
      <c r="O8" s="51">
        <v>330.033</v>
      </c>
    </row>
    <row r="9" spans="1:15" ht="15" customHeight="1">
      <c r="A9" s="24" t="s">
        <v>23</v>
      </c>
      <c r="B9" s="8" t="s">
        <v>24</v>
      </c>
      <c r="C9" s="55">
        <f aca="true" t="shared" si="0" ref="C9:C63">SUM(D9:O9)</f>
        <v>36.436</v>
      </c>
      <c r="D9" s="51">
        <v>3.203</v>
      </c>
      <c r="E9" s="51">
        <v>3.203</v>
      </c>
      <c r="F9" s="51">
        <v>3.03</v>
      </c>
      <c r="G9" s="51">
        <v>3</v>
      </c>
      <c r="H9" s="51">
        <v>3</v>
      </c>
      <c r="I9" s="51">
        <v>3</v>
      </c>
      <c r="J9" s="51">
        <v>3</v>
      </c>
      <c r="K9" s="51">
        <v>3</v>
      </c>
      <c r="L9" s="51">
        <v>3</v>
      </c>
      <c r="M9" s="51">
        <v>3</v>
      </c>
      <c r="N9" s="51">
        <v>3</v>
      </c>
      <c r="O9" s="51">
        <v>3</v>
      </c>
    </row>
    <row r="10" spans="1:15" ht="15" customHeight="1">
      <c r="A10" s="25" t="s">
        <v>25</v>
      </c>
      <c r="B10" s="9" t="s">
        <v>26</v>
      </c>
      <c r="C10" s="54">
        <f>IF(C8=0,0,C9/C8)</f>
        <v>0.010114727594140588</v>
      </c>
      <c r="D10" s="54">
        <f>IF(D8=0,0,D9/D8)</f>
        <v>0.008428215444448245</v>
      </c>
      <c r="E10" s="54">
        <f aca="true" t="shared" si="1" ref="E10:O10">IF(E8=0,0,E9/E8)</f>
        <v>0.008896406718273046</v>
      </c>
      <c r="F10" s="54">
        <f t="shared" si="1"/>
        <v>0.009180900091809</v>
      </c>
      <c r="G10" s="54">
        <f t="shared" si="1"/>
        <v>0.0090900000909</v>
      </c>
      <c r="H10" s="54">
        <f t="shared" si="1"/>
        <v>0.01071397960058284</v>
      </c>
      <c r="I10" s="54">
        <f t="shared" si="1"/>
        <v>0.011538461538461539</v>
      </c>
      <c r="J10" s="54">
        <f t="shared" si="1"/>
        <v>0.01485148514851485</v>
      </c>
      <c r="K10" s="54">
        <f t="shared" si="1"/>
        <v>0.014285714285714285</v>
      </c>
      <c r="L10" s="54">
        <f t="shared" si="1"/>
        <v>0.011536997227275</v>
      </c>
      <c r="M10" s="54">
        <f t="shared" si="1"/>
        <v>0.0090900000909</v>
      </c>
      <c r="N10" s="54">
        <f t="shared" si="1"/>
        <v>0.0090900000909</v>
      </c>
      <c r="O10" s="54">
        <f t="shared" si="1"/>
        <v>0.0090900000909</v>
      </c>
    </row>
    <row r="11" spans="1:15" ht="15" customHeight="1">
      <c r="A11" s="24" t="s">
        <v>27</v>
      </c>
      <c r="B11" s="7" t="s">
        <v>28</v>
      </c>
      <c r="C11" s="55">
        <f t="shared" si="0"/>
        <v>3565.8359999999993</v>
      </c>
      <c r="D11" s="56">
        <f aca="true" t="shared" si="2" ref="D11:O11">SUM(D12:D13)</f>
        <v>376.83000000000004</v>
      </c>
      <c r="E11" s="56">
        <f t="shared" si="2"/>
        <v>356.83000000000004</v>
      </c>
      <c r="F11" s="56">
        <f t="shared" si="2"/>
        <v>327.00300000000004</v>
      </c>
      <c r="G11" s="56">
        <f t="shared" si="2"/>
        <v>327.033</v>
      </c>
      <c r="H11" s="56">
        <f t="shared" si="2"/>
        <v>277.008</v>
      </c>
      <c r="I11" s="56">
        <f t="shared" si="2"/>
        <v>257</v>
      </c>
      <c r="J11" s="56">
        <f t="shared" si="2"/>
        <v>199</v>
      </c>
      <c r="K11" s="56">
        <f t="shared" si="2"/>
        <v>207</v>
      </c>
      <c r="L11" s="56">
        <f t="shared" si="2"/>
        <v>257.033</v>
      </c>
      <c r="M11" s="56">
        <f t="shared" si="2"/>
        <v>327.033</v>
      </c>
      <c r="N11" s="56">
        <f t="shared" si="2"/>
        <v>327.033</v>
      </c>
      <c r="O11" s="57">
        <f t="shared" si="2"/>
        <v>327.033</v>
      </c>
    </row>
    <row r="12" spans="1:15" ht="15" customHeight="1">
      <c r="A12" s="26" t="s">
        <v>29</v>
      </c>
      <c r="B12" s="9" t="s">
        <v>30</v>
      </c>
      <c r="C12" s="56">
        <f t="shared" si="0"/>
        <v>3565.8359999999993</v>
      </c>
      <c r="D12" s="56">
        <f>D8-D9</f>
        <v>376.83000000000004</v>
      </c>
      <c r="E12" s="56">
        <f aca="true" t="shared" si="3" ref="E12:O12">E8-E9</f>
        <v>356.83000000000004</v>
      </c>
      <c r="F12" s="56">
        <f t="shared" si="3"/>
        <v>327.00300000000004</v>
      </c>
      <c r="G12" s="56">
        <f t="shared" si="3"/>
        <v>327.033</v>
      </c>
      <c r="H12" s="56">
        <f t="shared" si="3"/>
        <v>277.008</v>
      </c>
      <c r="I12" s="56">
        <f t="shared" si="3"/>
        <v>257</v>
      </c>
      <c r="J12" s="56">
        <f t="shared" si="3"/>
        <v>199</v>
      </c>
      <c r="K12" s="56">
        <f t="shared" si="3"/>
        <v>207</v>
      </c>
      <c r="L12" s="56">
        <f t="shared" si="3"/>
        <v>257.033</v>
      </c>
      <c r="M12" s="56">
        <f t="shared" si="3"/>
        <v>327.033</v>
      </c>
      <c r="N12" s="56">
        <f t="shared" si="3"/>
        <v>327.033</v>
      </c>
      <c r="O12" s="57">
        <f t="shared" si="3"/>
        <v>327.033</v>
      </c>
    </row>
    <row r="13" spans="1:15" ht="15" customHeight="1">
      <c r="A13" s="26" t="s">
        <v>31</v>
      </c>
      <c r="B13" s="9" t="s">
        <v>32</v>
      </c>
      <c r="C13" s="56">
        <f t="shared" si="0"/>
        <v>0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</row>
    <row r="14" spans="1:15" ht="15" customHeight="1">
      <c r="A14" s="24" t="s">
        <v>34</v>
      </c>
      <c r="B14" s="10" t="s">
        <v>94</v>
      </c>
      <c r="C14" s="55">
        <f t="shared" si="0"/>
        <v>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</row>
    <row r="15" spans="1:15" ht="15" customHeight="1">
      <c r="A15" s="26" t="s">
        <v>35</v>
      </c>
      <c r="B15" s="9" t="s">
        <v>36</v>
      </c>
      <c r="C15" s="54">
        <f aca="true" t="shared" si="4" ref="C15:O15">IF(C11=0,0,C14/C11)</f>
        <v>0</v>
      </c>
      <c r="D15" s="54">
        <f t="shared" si="4"/>
        <v>0</v>
      </c>
      <c r="E15" s="54">
        <f t="shared" si="4"/>
        <v>0</v>
      </c>
      <c r="F15" s="54">
        <f t="shared" si="4"/>
        <v>0</v>
      </c>
      <c r="G15" s="54">
        <f t="shared" si="4"/>
        <v>0</v>
      </c>
      <c r="H15" s="54">
        <f t="shared" si="4"/>
        <v>0</v>
      </c>
      <c r="I15" s="54">
        <f t="shared" si="4"/>
        <v>0</v>
      </c>
      <c r="J15" s="54">
        <f t="shared" si="4"/>
        <v>0</v>
      </c>
      <c r="K15" s="54">
        <f t="shared" si="4"/>
        <v>0</v>
      </c>
      <c r="L15" s="54">
        <f t="shared" si="4"/>
        <v>0</v>
      </c>
      <c r="M15" s="54">
        <f t="shared" si="4"/>
        <v>0</v>
      </c>
      <c r="N15" s="54">
        <f t="shared" si="4"/>
        <v>0</v>
      </c>
      <c r="O15" s="54">
        <f t="shared" si="4"/>
        <v>0</v>
      </c>
    </row>
    <row r="16" spans="1:15" ht="27" customHeight="1">
      <c r="A16" s="26" t="s">
        <v>37</v>
      </c>
      <c r="B16" s="9" t="s">
        <v>101</v>
      </c>
      <c r="C16" s="56">
        <f t="shared" si="0"/>
        <v>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2"/>
    </row>
    <row r="17" spans="1:15" ht="15" customHeight="1">
      <c r="A17" s="24" t="s">
        <v>38</v>
      </c>
      <c r="B17" s="10" t="s">
        <v>39</v>
      </c>
      <c r="C17" s="55">
        <f t="shared" si="0"/>
        <v>3565.8359999999993</v>
      </c>
      <c r="D17" s="55">
        <f aca="true" t="shared" si="5" ref="D17:O17">D11-D14-D16</f>
        <v>376.83000000000004</v>
      </c>
      <c r="E17" s="55">
        <f t="shared" si="5"/>
        <v>356.83000000000004</v>
      </c>
      <c r="F17" s="55">
        <f t="shared" si="5"/>
        <v>327.00300000000004</v>
      </c>
      <c r="G17" s="55">
        <f t="shared" si="5"/>
        <v>327.033</v>
      </c>
      <c r="H17" s="55">
        <f t="shared" si="5"/>
        <v>277.008</v>
      </c>
      <c r="I17" s="55">
        <f t="shared" si="5"/>
        <v>257</v>
      </c>
      <c r="J17" s="55">
        <f t="shared" si="5"/>
        <v>199</v>
      </c>
      <c r="K17" s="55">
        <f t="shared" si="5"/>
        <v>207</v>
      </c>
      <c r="L17" s="55">
        <f t="shared" si="5"/>
        <v>257.033</v>
      </c>
      <c r="M17" s="55">
        <f t="shared" si="5"/>
        <v>327.033</v>
      </c>
      <c r="N17" s="55">
        <f t="shared" si="5"/>
        <v>327.033</v>
      </c>
      <c r="O17" s="58">
        <f t="shared" si="5"/>
        <v>327.033</v>
      </c>
    </row>
    <row r="18" spans="1:15" ht="15" customHeight="1">
      <c r="A18" s="26" t="s">
        <v>40</v>
      </c>
      <c r="B18" s="11" t="s">
        <v>41</v>
      </c>
      <c r="C18" s="56">
        <f t="shared" si="0"/>
        <v>0</v>
      </c>
      <c r="D18" s="56">
        <f>D19+D35+D43</f>
        <v>0</v>
      </c>
      <c r="E18" s="59">
        <f aca="true" t="shared" si="6" ref="E18:O18">E19+E35+E43</f>
        <v>0</v>
      </c>
      <c r="F18" s="56">
        <f t="shared" si="6"/>
        <v>0</v>
      </c>
      <c r="G18" s="56">
        <f t="shared" si="6"/>
        <v>0</v>
      </c>
      <c r="H18" s="56">
        <f t="shared" si="6"/>
        <v>0</v>
      </c>
      <c r="I18" s="56">
        <f t="shared" si="6"/>
        <v>0</v>
      </c>
      <c r="J18" s="56">
        <f t="shared" si="6"/>
        <v>0</v>
      </c>
      <c r="K18" s="56">
        <f t="shared" si="6"/>
        <v>0</v>
      </c>
      <c r="L18" s="56">
        <f t="shared" si="6"/>
        <v>0</v>
      </c>
      <c r="M18" s="56">
        <f t="shared" si="6"/>
        <v>0</v>
      </c>
      <c r="N18" s="56">
        <f t="shared" si="6"/>
        <v>0</v>
      </c>
      <c r="O18" s="57">
        <f t="shared" si="6"/>
        <v>0</v>
      </c>
    </row>
    <row r="19" spans="1:15" ht="15" customHeight="1">
      <c r="A19" s="26" t="s">
        <v>43</v>
      </c>
      <c r="B19" s="12" t="s">
        <v>80</v>
      </c>
      <c r="C19" s="56">
        <f t="shared" si="0"/>
        <v>0</v>
      </c>
      <c r="D19" s="56">
        <f>D21+D28</f>
        <v>0</v>
      </c>
      <c r="E19" s="56">
        <f aca="true" t="shared" si="7" ref="E19:O19">E21+E28</f>
        <v>0</v>
      </c>
      <c r="F19" s="56">
        <f t="shared" si="7"/>
        <v>0</v>
      </c>
      <c r="G19" s="56">
        <f t="shared" si="7"/>
        <v>0</v>
      </c>
      <c r="H19" s="56">
        <f t="shared" si="7"/>
        <v>0</v>
      </c>
      <c r="I19" s="56">
        <f t="shared" si="7"/>
        <v>0</v>
      </c>
      <c r="J19" s="56">
        <f t="shared" si="7"/>
        <v>0</v>
      </c>
      <c r="K19" s="56">
        <f t="shared" si="7"/>
        <v>0</v>
      </c>
      <c r="L19" s="56">
        <f t="shared" si="7"/>
        <v>0</v>
      </c>
      <c r="M19" s="56">
        <f t="shared" si="7"/>
        <v>0</v>
      </c>
      <c r="N19" s="56">
        <f t="shared" si="7"/>
        <v>0</v>
      </c>
      <c r="O19" s="57">
        <f t="shared" si="7"/>
        <v>0</v>
      </c>
    </row>
    <row r="20" spans="1:15" ht="15" customHeight="1">
      <c r="A20" s="26"/>
      <c r="B20" s="13" t="s">
        <v>42</v>
      </c>
      <c r="C20" s="53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3"/>
    </row>
    <row r="21" spans="1:15" ht="15" customHeight="1">
      <c r="A21" s="26" t="s">
        <v>102</v>
      </c>
      <c r="B21" s="14" t="s">
        <v>87</v>
      </c>
      <c r="C21" s="56">
        <f t="shared" si="0"/>
        <v>0</v>
      </c>
      <c r="D21" s="56">
        <f>SUM(D22:D27)</f>
        <v>0</v>
      </c>
      <c r="E21" s="56">
        <f aca="true" t="shared" si="8" ref="E21:O21">SUM(E22:E27)</f>
        <v>0</v>
      </c>
      <c r="F21" s="56">
        <f t="shared" si="8"/>
        <v>0</v>
      </c>
      <c r="G21" s="56">
        <f t="shared" si="8"/>
        <v>0</v>
      </c>
      <c r="H21" s="56">
        <f t="shared" si="8"/>
        <v>0</v>
      </c>
      <c r="I21" s="56">
        <f t="shared" si="8"/>
        <v>0</v>
      </c>
      <c r="J21" s="56">
        <f t="shared" si="8"/>
        <v>0</v>
      </c>
      <c r="K21" s="56">
        <f t="shared" si="8"/>
        <v>0</v>
      </c>
      <c r="L21" s="56">
        <f t="shared" si="8"/>
        <v>0</v>
      </c>
      <c r="M21" s="56">
        <f t="shared" si="8"/>
        <v>0</v>
      </c>
      <c r="N21" s="56">
        <f t="shared" si="8"/>
        <v>0</v>
      </c>
      <c r="O21" s="57">
        <f t="shared" si="8"/>
        <v>0</v>
      </c>
    </row>
    <row r="22" spans="1:15" ht="15" customHeight="1">
      <c r="A22" s="26"/>
      <c r="B22" s="15" t="s">
        <v>81</v>
      </c>
      <c r="C22" s="56">
        <f t="shared" si="0"/>
        <v>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</row>
    <row r="23" spans="1:15" ht="15" customHeight="1">
      <c r="A23" s="26"/>
      <c r="B23" s="15" t="s">
        <v>82</v>
      </c>
      <c r="C23" s="56">
        <f t="shared" si="0"/>
        <v>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</row>
    <row r="24" spans="1:15" ht="15" customHeight="1">
      <c r="A24" s="26"/>
      <c r="B24" s="15" t="s">
        <v>83</v>
      </c>
      <c r="C24" s="56">
        <f t="shared" si="0"/>
        <v>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</row>
    <row r="25" spans="1:15" ht="15" customHeight="1">
      <c r="A25" s="26"/>
      <c r="B25" s="15" t="s">
        <v>84</v>
      </c>
      <c r="C25" s="56">
        <f t="shared" si="0"/>
        <v>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</row>
    <row r="26" spans="1:15" ht="15" customHeight="1">
      <c r="A26" s="26"/>
      <c r="B26" s="15" t="s">
        <v>85</v>
      </c>
      <c r="C26" s="56">
        <f t="shared" si="0"/>
        <v>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</row>
    <row r="27" spans="1:15" ht="15" customHeight="1">
      <c r="A27" s="26"/>
      <c r="B27" s="15" t="s">
        <v>86</v>
      </c>
      <c r="C27" s="56">
        <f t="shared" si="0"/>
        <v>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5" ht="15" customHeight="1">
      <c r="A28" s="26" t="s">
        <v>103</v>
      </c>
      <c r="B28" s="14" t="s">
        <v>90</v>
      </c>
      <c r="C28" s="56">
        <f t="shared" si="0"/>
        <v>0</v>
      </c>
      <c r="D28" s="56">
        <f>SUM(D29:D34)</f>
        <v>0</v>
      </c>
      <c r="E28" s="56">
        <f aca="true" t="shared" si="9" ref="E28:O28">SUM(E29:E34)</f>
        <v>0</v>
      </c>
      <c r="F28" s="56">
        <f t="shared" si="9"/>
        <v>0</v>
      </c>
      <c r="G28" s="56">
        <f t="shared" si="9"/>
        <v>0</v>
      </c>
      <c r="H28" s="56">
        <f t="shared" si="9"/>
        <v>0</v>
      </c>
      <c r="I28" s="56">
        <f t="shared" si="9"/>
        <v>0</v>
      </c>
      <c r="J28" s="56">
        <f t="shared" si="9"/>
        <v>0</v>
      </c>
      <c r="K28" s="56">
        <f t="shared" si="9"/>
        <v>0</v>
      </c>
      <c r="L28" s="56">
        <f t="shared" si="9"/>
        <v>0</v>
      </c>
      <c r="M28" s="56">
        <f t="shared" si="9"/>
        <v>0</v>
      </c>
      <c r="N28" s="56">
        <f t="shared" si="9"/>
        <v>0</v>
      </c>
      <c r="O28" s="57">
        <f t="shared" si="9"/>
        <v>0</v>
      </c>
    </row>
    <row r="29" spans="1:15" ht="15" customHeight="1">
      <c r="A29" s="26"/>
      <c r="B29" s="15" t="s">
        <v>81</v>
      </c>
      <c r="C29" s="56">
        <f t="shared" si="0"/>
        <v>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</row>
    <row r="30" spans="1:15" ht="15" customHeight="1">
      <c r="A30" s="26"/>
      <c r="B30" s="15" t="s">
        <v>82</v>
      </c>
      <c r="C30" s="56">
        <f t="shared" si="0"/>
        <v>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</row>
    <row r="31" spans="1:15" ht="15" customHeight="1">
      <c r="A31" s="26"/>
      <c r="B31" s="15" t="s">
        <v>83</v>
      </c>
      <c r="C31" s="56">
        <f t="shared" si="0"/>
        <v>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5" customHeight="1">
      <c r="A32" s="26"/>
      <c r="B32" s="15" t="s">
        <v>84</v>
      </c>
      <c r="C32" s="56">
        <f t="shared" si="0"/>
        <v>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</row>
    <row r="33" spans="1:15" ht="15" customHeight="1">
      <c r="A33" s="26"/>
      <c r="B33" s="15" t="s">
        <v>85</v>
      </c>
      <c r="C33" s="56">
        <f t="shared" si="0"/>
        <v>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</row>
    <row r="34" spans="1:15" ht="15" customHeight="1">
      <c r="A34" s="26"/>
      <c r="B34" s="15" t="s">
        <v>86</v>
      </c>
      <c r="C34" s="56">
        <f t="shared" si="0"/>
        <v>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</row>
    <row r="35" spans="1:15" ht="15" customHeight="1">
      <c r="A35" s="26" t="s">
        <v>44</v>
      </c>
      <c r="B35" s="16" t="s">
        <v>88</v>
      </c>
      <c r="C35" s="56">
        <f t="shared" si="0"/>
        <v>0</v>
      </c>
      <c r="D35" s="56">
        <f>SUM(D37:D42)</f>
        <v>0</v>
      </c>
      <c r="E35" s="56">
        <f aca="true" t="shared" si="10" ref="E35:O35">SUM(E37:E42)</f>
        <v>0</v>
      </c>
      <c r="F35" s="56">
        <f t="shared" si="10"/>
        <v>0</v>
      </c>
      <c r="G35" s="56">
        <f t="shared" si="10"/>
        <v>0</v>
      </c>
      <c r="H35" s="56">
        <f t="shared" si="10"/>
        <v>0</v>
      </c>
      <c r="I35" s="56">
        <f t="shared" si="10"/>
        <v>0</v>
      </c>
      <c r="J35" s="56">
        <f t="shared" si="10"/>
        <v>0</v>
      </c>
      <c r="K35" s="56">
        <f t="shared" si="10"/>
        <v>0</v>
      </c>
      <c r="L35" s="56">
        <f t="shared" si="10"/>
        <v>0</v>
      </c>
      <c r="M35" s="56">
        <f t="shared" si="10"/>
        <v>0</v>
      </c>
      <c r="N35" s="56">
        <f t="shared" si="10"/>
        <v>0</v>
      </c>
      <c r="O35" s="57">
        <f t="shared" si="10"/>
        <v>0</v>
      </c>
    </row>
    <row r="36" spans="1:15" ht="15" customHeight="1">
      <c r="A36" s="26"/>
      <c r="B36" s="17" t="s">
        <v>42</v>
      </c>
      <c r="C36" s="53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3"/>
    </row>
    <row r="37" spans="1:15" ht="15" customHeight="1">
      <c r="A37" s="26"/>
      <c r="B37" s="15" t="s">
        <v>81</v>
      </c>
      <c r="C37" s="59">
        <f t="shared" si="0"/>
        <v>0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2"/>
    </row>
    <row r="38" spans="1:15" ht="15" customHeight="1">
      <c r="A38" s="26"/>
      <c r="B38" s="15" t="s">
        <v>82</v>
      </c>
      <c r="C38" s="59">
        <f t="shared" si="0"/>
        <v>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</row>
    <row r="39" spans="1:15" ht="15" customHeight="1">
      <c r="A39" s="26"/>
      <c r="B39" s="15" t="s">
        <v>83</v>
      </c>
      <c r="C39" s="59">
        <f t="shared" si="0"/>
        <v>0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2"/>
    </row>
    <row r="40" spans="1:15" ht="15" customHeight="1">
      <c r="A40" s="26"/>
      <c r="B40" s="15" t="s">
        <v>84</v>
      </c>
      <c r="C40" s="59">
        <f t="shared" si="0"/>
        <v>0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2"/>
    </row>
    <row r="41" spans="1:15" ht="15" customHeight="1">
      <c r="A41" s="26"/>
      <c r="B41" s="15" t="s">
        <v>85</v>
      </c>
      <c r="C41" s="59">
        <f t="shared" si="0"/>
        <v>0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2"/>
    </row>
    <row r="42" spans="1:15" ht="15" customHeight="1">
      <c r="A42" s="26"/>
      <c r="B42" s="15" t="s">
        <v>86</v>
      </c>
      <c r="C42" s="59">
        <f t="shared" si="0"/>
        <v>0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2"/>
    </row>
    <row r="43" spans="1:15" ht="15" customHeight="1">
      <c r="A43" s="26" t="s">
        <v>45</v>
      </c>
      <c r="B43" s="16" t="s">
        <v>130</v>
      </c>
      <c r="C43" s="59">
        <f t="shared" si="0"/>
        <v>0</v>
      </c>
      <c r="D43" s="56">
        <f>SUM(D44:D49)</f>
        <v>0</v>
      </c>
      <c r="E43" s="56">
        <f aca="true" t="shared" si="11" ref="E43:O43">SUM(E44:E49)</f>
        <v>0</v>
      </c>
      <c r="F43" s="56">
        <f t="shared" si="11"/>
        <v>0</v>
      </c>
      <c r="G43" s="56">
        <f t="shared" si="11"/>
        <v>0</v>
      </c>
      <c r="H43" s="56">
        <f t="shared" si="11"/>
        <v>0</v>
      </c>
      <c r="I43" s="56">
        <f t="shared" si="11"/>
        <v>0</v>
      </c>
      <c r="J43" s="56">
        <f t="shared" si="11"/>
        <v>0</v>
      </c>
      <c r="K43" s="56">
        <f t="shared" si="11"/>
        <v>0</v>
      </c>
      <c r="L43" s="56">
        <f t="shared" si="11"/>
        <v>0</v>
      </c>
      <c r="M43" s="56">
        <f t="shared" si="11"/>
        <v>0</v>
      </c>
      <c r="N43" s="56">
        <f t="shared" si="11"/>
        <v>0</v>
      </c>
      <c r="O43" s="57">
        <f t="shared" si="11"/>
        <v>0</v>
      </c>
    </row>
    <row r="44" spans="1:15" ht="15" customHeight="1">
      <c r="A44" s="26"/>
      <c r="B44" s="15" t="s">
        <v>81</v>
      </c>
      <c r="C44" s="59">
        <f t="shared" si="0"/>
        <v>0</v>
      </c>
      <c r="D44" s="59">
        <f>'Реализация прирав. к населению'!D7</f>
        <v>0</v>
      </c>
      <c r="E44" s="59">
        <f>'Реализация прирав. к населению'!E7</f>
        <v>0</v>
      </c>
      <c r="F44" s="59">
        <f>'Реализация прирав. к населению'!F7</f>
        <v>0</v>
      </c>
      <c r="G44" s="59">
        <f>'Реализация прирав. к населению'!G7</f>
        <v>0</v>
      </c>
      <c r="H44" s="59">
        <f>'Реализация прирав. к населению'!H7</f>
        <v>0</v>
      </c>
      <c r="I44" s="59">
        <f>'Реализация прирав. к населению'!I7</f>
        <v>0</v>
      </c>
      <c r="J44" s="59">
        <f>'Реализация прирав. к населению'!J7</f>
        <v>0</v>
      </c>
      <c r="K44" s="59">
        <f>'Реализация прирав. к населению'!K7</f>
        <v>0</v>
      </c>
      <c r="L44" s="59">
        <f>'Реализация прирав. к населению'!L7</f>
        <v>0</v>
      </c>
      <c r="M44" s="59">
        <f>'Реализация прирав. к населению'!M7</f>
        <v>0</v>
      </c>
      <c r="N44" s="59">
        <f>'Реализация прирав. к населению'!N7</f>
        <v>0</v>
      </c>
      <c r="O44" s="67">
        <f>'Реализация прирав. к населению'!O7</f>
        <v>0</v>
      </c>
    </row>
    <row r="45" spans="1:15" ht="15" customHeight="1">
      <c r="A45" s="26"/>
      <c r="B45" s="15" t="s">
        <v>82</v>
      </c>
      <c r="C45" s="59">
        <f t="shared" si="0"/>
        <v>0</v>
      </c>
      <c r="D45" s="59">
        <f>'Реализация прирав. к населению'!D8</f>
        <v>0</v>
      </c>
      <c r="E45" s="59">
        <f>'Реализация прирав. к населению'!E8</f>
        <v>0</v>
      </c>
      <c r="F45" s="59">
        <f>'Реализация прирав. к населению'!F8</f>
        <v>0</v>
      </c>
      <c r="G45" s="59">
        <f>'Реализация прирав. к населению'!G8</f>
        <v>0</v>
      </c>
      <c r="H45" s="59">
        <f>'Реализация прирав. к населению'!H8</f>
        <v>0</v>
      </c>
      <c r="I45" s="59">
        <f>'Реализация прирав. к населению'!I8</f>
        <v>0</v>
      </c>
      <c r="J45" s="59">
        <f>'Реализация прирав. к населению'!J8</f>
        <v>0</v>
      </c>
      <c r="K45" s="59">
        <f>'Реализация прирав. к населению'!K8</f>
        <v>0</v>
      </c>
      <c r="L45" s="59">
        <f>'Реализация прирав. к населению'!L8</f>
        <v>0</v>
      </c>
      <c r="M45" s="59">
        <f>'Реализация прирав. к населению'!M8</f>
        <v>0</v>
      </c>
      <c r="N45" s="59">
        <f>'Реализация прирав. к населению'!N8</f>
        <v>0</v>
      </c>
      <c r="O45" s="67">
        <f>'Реализация прирав. к населению'!O8</f>
        <v>0</v>
      </c>
    </row>
    <row r="46" spans="1:15" ht="15" customHeight="1">
      <c r="A46" s="26"/>
      <c r="B46" s="15" t="s">
        <v>83</v>
      </c>
      <c r="C46" s="59">
        <f t="shared" si="0"/>
        <v>0</v>
      </c>
      <c r="D46" s="59">
        <f>'Реализация прирав. к населению'!D9</f>
        <v>0</v>
      </c>
      <c r="E46" s="59">
        <f>'Реализация прирав. к населению'!E9</f>
        <v>0</v>
      </c>
      <c r="F46" s="59">
        <f>'Реализация прирав. к населению'!F9</f>
        <v>0</v>
      </c>
      <c r="G46" s="59">
        <f>'Реализация прирав. к населению'!G9</f>
        <v>0</v>
      </c>
      <c r="H46" s="59">
        <f>'Реализация прирав. к населению'!H9</f>
        <v>0</v>
      </c>
      <c r="I46" s="59">
        <f>'Реализация прирав. к населению'!I9</f>
        <v>0</v>
      </c>
      <c r="J46" s="59">
        <f>'Реализация прирав. к населению'!J9</f>
        <v>0</v>
      </c>
      <c r="K46" s="59">
        <f>'Реализация прирав. к населению'!K9</f>
        <v>0</v>
      </c>
      <c r="L46" s="59">
        <f>'Реализация прирав. к населению'!L9</f>
        <v>0</v>
      </c>
      <c r="M46" s="59">
        <f>'Реализация прирав. к населению'!M9</f>
        <v>0</v>
      </c>
      <c r="N46" s="59">
        <f>'Реализация прирав. к населению'!N9</f>
        <v>0</v>
      </c>
      <c r="O46" s="67">
        <f>'Реализация прирав. к населению'!O9</f>
        <v>0</v>
      </c>
    </row>
    <row r="47" spans="1:15" ht="15" customHeight="1">
      <c r="A47" s="26"/>
      <c r="B47" s="15" t="s">
        <v>84</v>
      </c>
      <c r="C47" s="59">
        <f t="shared" si="0"/>
        <v>0</v>
      </c>
      <c r="D47" s="59">
        <f>'Реализация прирав. к населению'!D10</f>
        <v>0</v>
      </c>
      <c r="E47" s="59">
        <f>'Реализация прирав. к населению'!E10</f>
        <v>0</v>
      </c>
      <c r="F47" s="59">
        <f>'Реализация прирав. к населению'!F10</f>
        <v>0</v>
      </c>
      <c r="G47" s="59">
        <f>'Реализация прирав. к населению'!G10</f>
        <v>0</v>
      </c>
      <c r="H47" s="59">
        <f>'Реализация прирав. к населению'!H10</f>
        <v>0</v>
      </c>
      <c r="I47" s="59">
        <f>'Реализация прирав. к населению'!I10</f>
        <v>0</v>
      </c>
      <c r="J47" s="59">
        <f>'Реализация прирав. к населению'!J10</f>
        <v>0</v>
      </c>
      <c r="K47" s="59">
        <f>'Реализация прирав. к населению'!K10</f>
        <v>0</v>
      </c>
      <c r="L47" s="59">
        <f>'Реализация прирав. к населению'!L10</f>
        <v>0</v>
      </c>
      <c r="M47" s="59">
        <f>'Реализация прирав. к населению'!M10</f>
        <v>0</v>
      </c>
      <c r="N47" s="59">
        <f>'Реализация прирав. к населению'!N10</f>
        <v>0</v>
      </c>
      <c r="O47" s="67">
        <f>'Реализация прирав. к населению'!O10</f>
        <v>0</v>
      </c>
    </row>
    <row r="48" spans="1:15" ht="15" customHeight="1">
      <c r="A48" s="26"/>
      <c r="B48" s="15" t="s">
        <v>85</v>
      </c>
      <c r="C48" s="59">
        <f t="shared" si="0"/>
        <v>0</v>
      </c>
      <c r="D48" s="59">
        <f>'Реализация прирав. к населению'!D11</f>
        <v>0</v>
      </c>
      <c r="E48" s="59">
        <f>'Реализация прирав. к населению'!E11</f>
        <v>0</v>
      </c>
      <c r="F48" s="59">
        <f>'Реализация прирав. к населению'!F11</f>
        <v>0</v>
      </c>
      <c r="G48" s="59">
        <f>'Реализация прирав. к населению'!G11</f>
        <v>0</v>
      </c>
      <c r="H48" s="59">
        <f>'Реализация прирав. к населению'!H11</f>
        <v>0</v>
      </c>
      <c r="I48" s="59">
        <f>'Реализация прирав. к населению'!I11</f>
        <v>0</v>
      </c>
      <c r="J48" s="59">
        <f>'Реализация прирав. к населению'!J11</f>
        <v>0</v>
      </c>
      <c r="K48" s="59">
        <f>'Реализация прирав. к населению'!K11</f>
        <v>0</v>
      </c>
      <c r="L48" s="59">
        <f>'Реализация прирав. к населению'!L11</f>
        <v>0</v>
      </c>
      <c r="M48" s="59">
        <f>'Реализация прирав. к населению'!M11</f>
        <v>0</v>
      </c>
      <c r="N48" s="59">
        <f>'Реализация прирав. к населению'!N11</f>
        <v>0</v>
      </c>
      <c r="O48" s="67">
        <f>'Реализация прирав. к населению'!O11</f>
        <v>0</v>
      </c>
    </row>
    <row r="49" spans="1:15" ht="15" customHeight="1">
      <c r="A49" s="26"/>
      <c r="B49" s="15" t="s">
        <v>86</v>
      </c>
      <c r="C49" s="59">
        <f t="shared" si="0"/>
        <v>0</v>
      </c>
      <c r="D49" s="59">
        <f>'Реализация прирав. к населению'!D12</f>
        <v>0</v>
      </c>
      <c r="E49" s="59">
        <f>'Реализация прирав. к населению'!E12</f>
        <v>0</v>
      </c>
      <c r="F49" s="59">
        <f>'Реализация прирав. к населению'!F12</f>
        <v>0</v>
      </c>
      <c r="G49" s="59">
        <f>'Реализация прирав. к населению'!G12</f>
        <v>0</v>
      </c>
      <c r="H49" s="59">
        <f>'Реализация прирав. к населению'!H12</f>
        <v>0</v>
      </c>
      <c r="I49" s="59">
        <f>'Реализация прирав. к населению'!I12</f>
        <v>0</v>
      </c>
      <c r="J49" s="59">
        <f>'Реализация прирав. к населению'!J12</f>
        <v>0</v>
      </c>
      <c r="K49" s="59">
        <f>'Реализация прирав. к населению'!K12</f>
        <v>0</v>
      </c>
      <c r="L49" s="59">
        <f>'Реализация прирав. к населению'!L12</f>
        <v>0</v>
      </c>
      <c r="M49" s="59">
        <f>'Реализация прирав. к населению'!M12</f>
        <v>0</v>
      </c>
      <c r="N49" s="59">
        <f>'Реализация прирав. к населению'!N12</f>
        <v>0</v>
      </c>
      <c r="O49" s="67">
        <f>'Реализация прирав. к населению'!O12</f>
        <v>0</v>
      </c>
    </row>
    <row r="50" spans="1:15" ht="15" customHeight="1">
      <c r="A50" s="26" t="s">
        <v>46</v>
      </c>
      <c r="B50" s="11" t="s">
        <v>47</v>
      </c>
      <c r="C50" s="59">
        <f t="shared" si="0"/>
        <v>3565.8359999999993</v>
      </c>
      <c r="D50" s="56">
        <f>D51+D55+D56</f>
        <v>376.83000000000004</v>
      </c>
      <c r="E50" s="56">
        <f aca="true" t="shared" si="12" ref="E50:O50">E51+E55+E56</f>
        <v>356.83000000000004</v>
      </c>
      <c r="F50" s="56">
        <f t="shared" si="12"/>
        <v>327.00300000000004</v>
      </c>
      <c r="G50" s="56">
        <f t="shared" si="12"/>
        <v>327.033</v>
      </c>
      <c r="H50" s="56">
        <f t="shared" si="12"/>
        <v>277.008</v>
      </c>
      <c r="I50" s="56">
        <f t="shared" si="12"/>
        <v>257</v>
      </c>
      <c r="J50" s="56">
        <f t="shared" si="12"/>
        <v>199</v>
      </c>
      <c r="K50" s="56">
        <f t="shared" si="12"/>
        <v>207</v>
      </c>
      <c r="L50" s="56">
        <f t="shared" si="12"/>
        <v>257.033</v>
      </c>
      <c r="M50" s="56">
        <f t="shared" si="12"/>
        <v>327.033</v>
      </c>
      <c r="N50" s="56">
        <f t="shared" si="12"/>
        <v>327.033</v>
      </c>
      <c r="O50" s="57">
        <f t="shared" si="12"/>
        <v>327.033</v>
      </c>
    </row>
    <row r="51" spans="1:15" ht="15" customHeight="1">
      <c r="A51" s="27" t="s">
        <v>48</v>
      </c>
      <c r="B51" s="12" t="s">
        <v>49</v>
      </c>
      <c r="C51" s="59">
        <f t="shared" si="0"/>
        <v>0</v>
      </c>
      <c r="D51" s="56">
        <f>D52+D53+D54</f>
        <v>0</v>
      </c>
      <c r="E51" s="56">
        <f aca="true" t="shared" si="13" ref="E51:O51">E52+E53+E54</f>
        <v>0</v>
      </c>
      <c r="F51" s="56">
        <f t="shared" si="13"/>
        <v>0</v>
      </c>
      <c r="G51" s="56">
        <f t="shared" si="13"/>
        <v>0</v>
      </c>
      <c r="H51" s="56">
        <f t="shared" si="13"/>
        <v>0</v>
      </c>
      <c r="I51" s="56">
        <f t="shared" si="13"/>
        <v>0</v>
      </c>
      <c r="J51" s="56">
        <f t="shared" si="13"/>
        <v>0</v>
      </c>
      <c r="K51" s="56">
        <f t="shared" si="13"/>
        <v>0</v>
      </c>
      <c r="L51" s="56">
        <f t="shared" si="13"/>
        <v>0</v>
      </c>
      <c r="M51" s="56">
        <f t="shared" si="13"/>
        <v>0</v>
      </c>
      <c r="N51" s="56">
        <f t="shared" si="13"/>
        <v>0</v>
      </c>
      <c r="O51" s="57">
        <f t="shared" si="13"/>
        <v>0</v>
      </c>
    </row>
    <row r="52" spans="1:15" ht="15" customHeight="1">
      <c r="A52" s="27" t="s">
        <v>50</v>
      </c>
      <c r="B52" s="18" t="s">
        <v>51</v>
      </c>
      <c r="C52" s="59">
        <f t="shared" si="0"/>
        <v>0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</row>
    <row r="53" spans="1:15" ht="15" customHeight="1">
      <c r="A53" s="27" t="s">
        <v>52</v>
      </c>
      <c r="B53" s="18" t="s">
        <v>53</v>
      </c>
      <c r="C53" s="59">
        <f t="shared" si="0"/>
        <v>0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</row>
    <row r="54" spans="1:15" ht="15" customHeight="1">
      <c r="A54" s="27" t="s">
        <v>54</v>
      </c>
      <c r="B54" s="18" t="s">
        <v>55</v>
      </c>
      <c r="C54" s="59">
        <f t="shared" si="0"/>
        <v>0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1:15" ht="15" customHeight="1">
      <c r="A55" s="27" t="s">
        <v>56</v>
      </c>
      <c r="B55" s="12" t="s">
        <v>91</v>
      </c>
      <c r="C55" s="59">
        <f t="shared" si="0"/>
        <v>3534.9770000000003</v>
      </c>
      <c r="D55" s="51">
        <f>D17-D59</f>
        <v>373.619</v>
      </c>
      <c r="E55" s="51">
        <f>E17-E59</f>
        <v>354.97600000000006</v>
      </c>
      <c r="F55" s="51">
        <f aca="true" t="shared" si="14" ref="F55:O55">F17-F59</f>
        <v>326.21700000000004</v>
      </c>
      <c r="G55" s="51">
        <f t="shared" si="14"/>
        <v>325.618</v>
      </c>
      <c r="H55" s="51">
        <f t="shared" si="14"/>
        <v>275.15099999999995</v>
      </c>
      <c r="I55" s="51">
        <f t="shared" si="14"/>
        <v>255.803</v>
      </c>
      <c r="J55" s="51">
        <f t="shared" si="14"/>
        <v>198.619</v>
      </c>
      <c r="K55" s="51">
        <f t="shared" si="14"/>
        <v>205.241</v>
      </c>
      <c r="L55" s="51">
        <f t="shared" si="14"/>
        <v>255.882</v>
      </c>
      <c r="M55" s="51">
        <f t="shared" si="14"/>
        <v>324.708</v>
      </c>
      <c r="N55" s="51">
        <f t="shared" si="14"/>
        <v>320.27500000000003</v>
      </c>
      <c r="O55" s="51">
        <f t="shared" si="14"/>
        <v>318.868</v>
      </c>
    </row>
    <row r="56" spans="1:15" ht="15" customHeight="1">
      <c r="A56" s="27" t="s">
        <v>57</v>
      </c>
      <c r="B56" s="12" t="s">
        <v>58</v>
      </c>
      <c r="C56" s="59">
        <f t="shared" si="0"/>
        <v>30.858999999999998</v>
      </c>
      <c r="D56" s="59">
        <f>D57+D58</f>
        <v>3.211</v>
      </c>
      <c r="E56" s="59">
        <f aca="true" t="shared" si="15" ref="E56:O56">E57+E58</f>
        <v>1.854</v>
      </c>
      <c r="F56" s="59">
        <f t="shared" si="15"/>
        <v>0.786</v>
      </c>
      <c r="G56" s="59">
        <f t="shared" si="15"/>
        <v>1.415</v>
      </c>
      <c r="H56" s="59">
        <f t="shared" si="15"/>
        <v>1.857</v>
      </c>
      <c r="I56" s="59">
        <f t="shared" si="15"/>
        <v>1.197</v>
      </c>
      <c r="J56" s="59">
        <f t="shared" si="15"/>
        <v>0.381</v>
      </c>
      <c r="K56" s="59">
        <f t="shared" si="15"/>
        <v>1.759</v>
      </c>
      <c r="L56" s="59">
        <f t="shared" si="15"/>
        <v>1.151</v>
      </c>
      <c r="M56" s="59">
        <f t="shared" si="15"/>
        <v>2.325</v>
      </c>
      <c r="N56" s="59">
        <f t="shared" si="15"/>
        <v>6.758</v>
      </c>
      <c r="O56" s="59">
        <f t="shared" si="15"/>
        <v>8.165</v>
      </c>
    </row>
    <row r="57" spans="1:15" ht="15" customHeight="1">
      <c r="A57" s="27" t="s">
        <v>105</v>
      </c>
      <c r="B57" s="18" t="s">
        <v>104</v>
      </c>
      <c r="C57" s="59">
        <f t="shared" si="0"/>
        <v>0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2"/>
    </row>
    <row r="58" spans="1:15" ht="15" customHeight="1">
      <c r="A58" s="27" t="s">
        <v>106</v>
      </c>
      <c r="B58" s="18" t="s">
        <v>58</v>
      </c>
      <c r="C58" s="59">
        <f t="shared" si="0"/>
        <v>30.858999999999998</v>
      </c>
      <c r="D58" s="59">
        <f>D59+D60+D61+D62</f>
        <v>3.211</v>
      </c>
      <c r="E58" s="59">
        <f aca="true" t="shared" si="16" ref="E58:O58">E59+E60+E61+E62</f>
        <v>1.854</v>
      </c>
      <c r="F58" s="59">
        <f t="shared" si="16"/>
        <v>0.786</v>
      </c>
      <c r="G58" s="59">
        <f t="shared" si="16"/>
        <v>1.415</v>
      </c>
      <c r="H58" s="59">
        <f t="shared" si="16"/>
        <v>1.857</v>
      </c>
      <c r="I58" s="59">
        <f t="shared" si="16"/>
        <v>1.197</v>
      </c>
      <c r="J58" s="59">
        <f t="shared" si="16"/>
        <v>0.381</v>
      </c>
      <c r="K58" s="59">
        <f t="shared" si="16"/>
        <v>1.759</v>
      </c>
      <c r="L58" s="59">
        <f t="shared" si="16"/>
        <v>1.151</v>
      </c>
      <c r="M58" s="59">
        <f t="shared" si="16"/>
        <v>2.325</v>
      </c>
      <c r="N58" s="59">
        <f t="shared" si="16"/>
        <v>6.758</v>
      </c>
      <c r="O58" s="59">
        <f t="shared" si="16"/>
        <v>8.165</v>
      </c>
    </row>
    <row r="59" spans="1:15" ht="40.5" customHeight="1">
      <c r="A59" s="27"/>
      <c r="B59" s="60" t="s">
        <v>108</v>
      </c>
      <c r="C59" s="59">
        <f t="shared" si="0"/>
        <v>30.858999999999998</v>
      </c>
      <c r="D59" s="51">
        <v>3.211</v>
      </c>
      <c r="E59" s="51">
        <v>1.854</v>
      </c>
      <c r="F59" s="51">
        <v>0.786</v>
      </c>
      <c r="G59" s="51">
        <v>1.415</v>
      </c>
      <c r="H59" s="51">
        <v>1.857</v>
      </c>
      <c r="I59" s="51">
        <v>1.197</v>
      </c>
      <c r="J59" s="51">
        <v>0.381</v>
      </c>
      <c r="K59" s="51">
        <v>1.759</v>
      </c>
      <c r="L59" s="51">
        <v>1.151</v>
      </c>
      <c r="M59" s="51">
        <v>2.325</v>
      </c>
      <c r="N59" s="51">
        <v>6.758</v>
      </c>
      <c r="O59" s="52">
        <v>8.165</v>
      </c>
    </row>
    <row r="60" spans="1:15" ht="40.5" customHeight="1">
      <c r="A60" s="27"/>
      <c r="B60" s="60" t="s">
        <v>109</v>
      </c>
      <c r="C60" s="59">
        <f t="shared" si="0"/>
        <v>0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2"/>
    </row>
    <row r="61" spans="1:15" ht="40.5" customHeight="1">
      <c r="A61" s="27"/>
      <c r="B61" s="60" t="s">
        <v>110</v>
      </c>
      <c r="C61" s="59">
        <f t="shared" si="0"/>
        <v>0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2"/>
    </row>
    <row r="62" spans="1:15" ht="40.5" customHeight="1">
      <c r="A62" s="27"/>
      <c r="B62" s="60" t="s">
        <v>111</v>
      </c>
      <c r="C62" s="59">
        <f t="shared" si="0"/>
        <v>0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2"/>
    </row>
    <row r="63" spans="1:15" ht="15" customHeight="1">
      <c r="A63" s="27" t="s">
        <v>59</v>
      </c>
      <c r="B63" s="19" t="s">
        <v>60</v>
      </c>
      <c r="C63" s="61">
        <f t="shared" si="0"/>
        <v>3565.8359999999993</v>
      </c>
      <c r="D63" s="55">
        <f>D50+D18</f>
        <v>376.83000000000004</v>
      </c>
      <c r="E63" s="55">
        <f aca="true" t="shared" si="17" ref="E63:O63">E50+E18</f>
        <v>356.83000000000004</v>
      </c>
      <c r="F63" s="55">
        <f t="shared" si="17"/>
        <v>327.00300000000004</v>
      </c>
      <c r="G63" s="55">
        <f t="shared" si="17"/>
        <v>327.033</v>
      </c>
      <c r="H63" s="55">
        <f t="shared" si="17"/>
        <v>277.008</v>
      </c>
      <c r="I63" s="55">
        <f t="shared" si="17"/>
        <v>257</v>
      </c>
      <c r="J63" s="55">
        <f t="shared" si="17"/>
        <v>199</v>
      </c>
      <c r="K63" s="55">
        <f t="shared" si="17"/>
        <v>207</v>
      </c>
      <c r="L63" s="55">
        <f t="shared" si="17"/>
        <v>257.033</v>
      </c>
      <c r="M63" s="55">
        <f t="shared" si="17"/>
        <v>327.033</v>
      </c>
      <c r="N63" s="55">
        <f t="shared" si="17"/>
        <v>327.033</v>
      </c>
      <c r="O63" s="58">
        <f t="shared" si="17"/>
        <v>327.033</v>
      </c>
    </row>
    <row r="64" spans="1:15" ht="15" customHeight="1" thickBot="1">
      <c r="A64" s="28" t="s">
        <v>61</v>
      </c>
      <c r="B64" s="29" t="s">
        <v>62</v>
      </c>
      <c r="C64" s="30" t="str">
        <f aca="true" t="shared" si="18" ref="C64:O64">IF(ROUND(C17-C63,3)=0,"ОК","ОШИБКА")</f>
        <v>ОК</v>
      </c>
      <c r="D64" s="30" t="str">
        <f t="shared" si="18"/>
        <v>ОК</v>
      </c>
      <c r="E64" s="30" t="str">
        <f t="shared" si="18"/>
        <v>ОК</v>
      </c>
      <c r="F64" s="30" t="str">
        <f t="shared" si="18"/>
        <v>ОК</v>
      </c>
      <c r="G64" s="30" t="str">
        <f t="shared" si="18"/>
        <v>ОК</v>
      </c>
      <c r="H64" s="30" t="str">
        <f t="shared" si="18"/>
        <v>ОК</v>
      </c>
      <c r="I64" s="30" t="str">
        <f t="shared" si="18"/>
        <v>ОК</v>
      </c>
      <c r="J64" s="30" t="str">
        <f t="shared" si="18"/>
        <v>ОК</v>
      </c>
      <c r="K64" s="30" t="str">
        <f t="shared" si="18"/>
        <v>ОК</v>
      </c>
      <c r="L64" s="30" t="str">
        <f t="shared" si="18"/>
        <v>ОК</v>
      </c>
      <c r="M64" s="30" t="str">
        <f t="shared" si="18"/>
        <v>ОК</v>
      </c>
      <c r="N64" s="30" t="str">
        <f t="shared" si="18"/>
        <v>ОК</v>
      </c>
      <c r="O64" s="31" t="str">
        <f t="shared" si="18"/>
        <v>ОК</v>
      </c>
    </row>
    <row r="65" spans="1:15" ht="15" customHeight="1">
      <c r="A65" s="84"/>
      <c r="B65" s="43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3"/>
    </row>
    <row r="66" spans="1:15" ht="15" customHeight="1">
      <c r="A66" s="69"/>
      <c r="B66" s="189" t="s">
        <v>195</v>
      </c>
      <c r="C66" s="189"/>
      <c r="D66" s="190" t="s">
        <v>196</v>
      </c>
      <c r="E66" s="190"/>
      <c r="F66" s="70"/>
      <c r="G66" s="70"/>
      <c r="H66" s="70"/>
      <c r="I66" s="70"/>
      <c r="J66" s="70"/>
      <c r="K66" s="70"/>
      <c r="L66" s="70"/>
      <c r="M66" s="70"/>
      <c r="N66" s="70"/>
      <c r="O66" s="70"/>
    </row>
    <row r="67" spans="1:15" ht="15" customHeight="1" thickBot="1">
      <c r="A67" s="69"/>
      <c r="B67" s="43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169"/>
    </row>
    <row r="68" spans="1:15" ht="15">
      <c r="A68" s="200" t="s">
        <v>128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2"/>
    </row>
    <row r="69" spans="1:15" ht="15">
      <c r="A69" s="197" t="s">
        <v>12</v>
      </c>
      <c r="B69" s="184" t="s">
        <v>13</v>
      </c>
      <c r="C69" s="184" t="s">
        <v>14</v>
      </c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98"/>
    </row>
    <row r="70" spans="1:15" ht="15">
      <c r="A70" s="197"/>
      <c r="B70" s="184"/>
      <c r="C70" s="62"/>
      <c r="D70" s="184" t="s">
        <v>76</v>
      </c>
      <c r="E70" s="184"/>
      <c r="F70" s="184"/>
      <c r="G70" s="184" t="s">
        <v>77</v>
      </c>
      <c r="H70" s="184"/>
      <c r="I70" s="184"/>
      <c r="J70" s="184" t="s">
        <v>78</v>
      </c>
      <c r="K70" s="184"/>
      <c r="L70" s="184"/>
      <c r="M70" s="184" t="s">
        <v>79</v>
      </c>
      <c r="N70" s="184"/>
      <c r="O70" s="198"/>
    </row>
    <row r="71" spans="1:15" ht="15">
      <c r="A71" s="197"/>
      <c r="B71" s="184"/>
      <c r="C71" s="62" t="s">
        <v>16</v>
      </c>
      <c r="D71" s="62" t="s">
        <v>64</v>
      </c>
      <c r="E71" s="62" t="s">
        <v>65</v>
      </c>
      <c r="F71" s="62" t="s">
        <v>66</v>
      </c>
      <c r="G71" s="62" t="s">
        <v>67</v>
      </c>
      <c r="H71" s="62" t="s">
        <v>68</v>
      </c>
      <c r="I71" s="62" t="s">
        <v>69</v>
      </c>
      <c r="J71" s="62" t="s">
        <v>70</v>
      </c>
      <c r="K71" s="62" t="s">
        <v>71</v>
      </c>
      <c r="L71" s="62" t="s">
        <v>72</v>
      </c>
      <c r="M71" s="62" t="s">
        <v>73</v>
      </c>
      <c r="N71" s="62" t="s">
        <v>74</v>
      </c>
      <c r="O71" s="63" t="s">
        <v>75</v>
      </c>
    </row>
    <row r="72" spans="1:15" ht="15">
      <c r="A72" s="64">
        <v>1</v>
      </c>
      <c r="B72" s="62">
        <v>2</v>
      </c>
      <c r="C72" s="62">
        <v>3</v>
      </c>
      <c r="D72" s="62">
        <v>4</v>
      </c>
      <c r="E72" s="62">
        <v>5</v>
      </c>
      <c r="F72" s="62">
        <v>6</v>
      </c>
      <c r="G72" s="62">
        <v>7</v>
      </c>
      <c r="H72" s="62">
        <v>8</v>
      </c>
      <c r="I72" s="62">
        <v>9</v>
      </c>
      <c r="J72" s="62">
        <v>10</v>
      </c>
      <c r="K72" s="62">
        <v>11</v>
      </c>
      <c r="L72" s="62">
        <v>12</v>
      </c>
      <c r="M72" s="62">
        <v>13</v>
      </c>
      <c r="N72" s="62">
        <v>14</v>
      </c>
      <c r="O72" s="63">
        <v>15</v>
      </c>
    </row>
    <row r="73" spans="1:15" ht="15" customHeight="1">
      <c r="A73" s="23" t="s">
        <v>21</v>
      </c>
      <c r="B73" s="7" t="s">
        <v>22</v>
      </c>
      <c r="C73" s="55">
        <f>SUM(D73:O73)</f>
        <v>3710</v>
      </c>
      <c r="D73" s="51">
        <v>370</v>
      </c>
      <c r="E73" s="51">
        <v>360</v>
      </c>
      <c r="F73" s="51">
        <v>330</v>
      </c>
      <c r="G73" s="51">
        <v>330</v>
      </c>
      <c r="H73" s="51">
        <v>280</v>
      </c>
      <c r="I73" s="51">
        <v>260</v>
      </c>
      <c r="J73" s="51">
        <v>200</v>
      </c>
      <c r="K73" s="51">
        <v>210</v>
      </c>
      <c r="L73" s="51">
        <v>260</v>
      </c>
      <c r="M73" s="51">
        <v>330</v>
      </c>
      <c r="N73" s="51">
        <v>380</v>
      </c>
      <c r="O73" s="52">
        <v>400</v>
      </c>
    </row>
    <row r="74" spans="1:15" ht="15" customHeight="1">
      <c r="A74" s="24" t="s">
        <v>23</v>
      </c>
      <c r="B74" s="8" t="s">
        <v>24</v>
      </c>
      <c r="C74" s="55">
        <f>SUM(D74:O74)</f>
        <v>36.436</v>
      </c>
      <c r="D74" s="51">
        <v>3.203</v>
      </c>
      <c r="E74" s="51">
        <v>3.203</v>
      </c>
      <c r="F74" s="51">
        <v>3.03</v>
      </c>
      <c r="G74" s="51">
        <v>3</v>
      </c>
      <c r="H74" s="51">
        <v>3</v>
      </c>
      <c r="I74" s="51">
        <v>3</v>
      </c>
      <c r="J74" s="51">
        <v>3</v>
      </c>
      <c r="K74" s="51">
        <v>3</v>
      </c>
      <c r="L74" s="51">
        <v>3</v>
      </c>
      <c r="M74" s="51">
        <v>3</v>
      </c>
      <c r="N74" s="51">
        <v>3</v>
      </c>
      <c r="O74" s="52">
        <v>3</v>
      </c>
    </row>
    <row r="75" spans="1:15" ht="15" customHeight="1">
      <c r="A75" s="25" t="s">
        <v>25</v>
      </c>
      <c r="B75" s="9" t="s">
        <v>26</v>
      </c>
      <c r="C75" s="54">
        <f aca="true" t="shared" si="19" ref="C75:O75">IF(C73=0,0,C74/C73)</f>
        <v>0.009821024258760108</v>
      </c>
      <c r="D75" s="54">
        <f t="shared" si="19"/>
        <v>0.008656756756756756</v>
      </c>
      <c r="E75" s="54">
        <f t="shared" si="19"/>
        <v>0.008897222222222221</v>
      </c>
      <c r="F75" s="54">
        <f t="shared" si="19"/>
        <v>0.009181818181818182</v>
      </c>
      <c r="G75" s="54">
        <f t="shared" si="19"/>
        <v>0.00909090909090909</v>
      </c>
      <c r="H75" s="54">
        <f t="shared" si="19"/>
        <v>0.010714285714285714</v>
      </c>
      <c r="I75" s="54">
        <f t="shared" si="19"/>
        <v>0.011538461538461539</v>
      </c>
      <c r="J75" s="54">
        <f t="shared" si="19"/>
        <v>0.015</v>
      </c>
      <c r="K75" s="54">
        <f t="shared" si="19"/>
        <v>0.014285714285714285</v>
      </c>
      <c r="L75" s="54">
        <f t="shared" si="19"/>
        <v>0.011538461538461539</v>
      </c>
      <c r="M75" s="54">
        <f t="shared" si="19"/>
        <v>0.00909090909090909</v>
      </c>
      <c r="N75" s="54">
        <f t="shared" si="19"/>
        <v>0.007894736842105263</v>
      </c>
      <c r="O75" s="105">
        <f t="shared" si="19"/>
        <v>0.0075</v>
      </c>
    </row>
    <row r="76" spans="1:15" ht="15" customHeight="1">
      <c r="A76" s="24" t="s">
        <v>27</v>
      </c>
      <c r="B76" s="7" t="s">
        <v>28</v>
      </c>
      <c r="C76" s="55">
        <f>SUM(D76:O76)</f>
        <v>3673.5640000000003</v>
      </c>
      <c r="D76" s="56">
        <f aca="true" t="shared" si="20" ref="D76:O76">SUM(D77:D78)</f>
        <v>366.797</v>
      </c>
      <c r="E76" s="56">
        <f t="shared" si="20"/>
        <v>356.797</v>
      </c>
      <c r="F76" s="56">
        <f t="shared" si="20"/>
        <v>326.97</v>
      </c>
      <c r="G76" s="56">
        <f t="shared" si="20"/>
        <v>327</v>
      </c>
      <c r="H76" s="56">
        <f t="shared" si="20"/>
        <v>277</v>
      </c>
      <c r="I76" s="56">
        <f t="shared" si="20"/>
        <v>257</v>
      </c>
      <c r="J76" s="56">
        <f t="shared" si="20"/>
        <v>197</v>
      </c>
      <c r="K76" s="56">
        <f t="shared" si="20"/>
        <v>207</v>
      </c>
      <c r="L76" s="56">
        <f t="shared" si="20"/>
        <v>257</v>
      </c>
      <c r="M76" s="56">
        <f t="shared" si="20"/>
        <v>327</v>
      </c>
      <c r="N76" s="56">
        <f t="shared" si="20"/>
        <v>377</v>
      </c>
      <c r="O76" s="57">
        <f t="shared" si="20"/>
        <v>397</v>
      </c>
    </row>
    <row r="77" spans="1:15" ht="15" customHeight="1">
      <c r="A77" s="26" t="s">
        <v>29</v>
      </c>
      <c r="B77" s="9" t="s">
        <v>30</v>
      </c>
      <c r="C77" s="56">
        <f>SUM(D77:O77)</f>
        <v>3673.5640000000003</v>
      </c>
      <c r="D77" s="56">
        <f>D73-D74</f>
        <v>366.797</v>
      </c>
      <c r="E77" s="56">
        <f aca="true" t="shared" si="21" ref="E77:O77">E73-E74</f>
        <v>356.797</v>
      </c>
      <c r="F77" s="56">
        <f t="shared" si="21"/>
        <v>326.97</v>
      </c>
      <c r="G77" s="56">
        <f t="shared" si="21"/>
        <v>327</v>
      </c>
      <c r="H77" s="56">
        <f t="shared" si="21"/>
        <v>277</v>
      </c>
      <c r="I77" s="56">
        <f t="shared" si="21"/>
        <v>257</v>
      </c>
      <c r="J77" s="56">
        <f t="shared" si="21"/>
        <v>197</v>
      </c>
      <c r="K77" s="56">
        <f t="shared" si="21"/>
        <v>207</v>
      </c>
      <c r="L77" s="56">
        <f t="shared" si="21"/>
        <v>257</v>
      </c>
      <c r="M77" s="56">
        <f t="shared" si="21"/>
        <v>327</v>
      </c>
      <c r="N77" s="56">
        <f t="shared" si="21"/>
        <v>377</v>
      </c>
      <c r="O77" s="57">
        <f t="shared" si="21"/>
        <v>397</v>
      </c>
    </row>
    <row r="78" spans="1:15" ht="15" customHeight="1">
      <c r="A78" s="26" t="s">
        <v>31</v>
      </c>
      <c r="B78" s="9" t="s">
        <v>32</v>
      </c>
      <c r="C78" s="56">
        <f>SUM(D78:O78)</f>
        <v>0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2"/>
    </row>
    <row r="79" spans="1:15" ht="15" customHeight="1">
      <c r="A79" s="24" t="s">
        <v>34</v>
      </c>
      <c r="B79" s="10" t="s">
        <v>94</v>
      </c>
      <c r="C79" s="55">
        <f>SUM(D79:O79)</f>
        <v>0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2"/>
    </row>
    <row r="80" spans="1:15" ht="15" customHeight="1">
      <c r="A80" s="26" t="s">
        <v>35</v>
      </c>
      <c r="B80" s="9" t="s">
        <v>36</v>
      </c>
      <c r="C80" s="54">
        <f aca="true" t="shared" si="22" ref="C80:O80">IF(C76=0,0,C79/C76)</f>
        <v>0</v>
      </c>
      <c r="D80" s="54">
        <f t="shared" si="22"/>
        <v>0</v>
      </c>
      <c r="E80" s="54">
        <f t="shared" si="22"/>
        <v>0</v>
      </c>
      <c r="F80" s="54">
        <f t="shared" si="22"/>
        <v>0</v>
      </c>
      <c r="G80" s="54">
        <f t="shared" si="22"/>
        <v>0</v>
      </c>
      <c r="H80" s="54">
        <f t="shared" si="22"/>
        <v>0</v>
      </c>
      <c r="I80" s="54">
        <f t="shared" si="22"/>
        <v>0</v>
      </c>
      <c r="J80" s="54">
        <f t="shared" si="22"/>
        <v>0</v>
      </c>
      <c r="K80" s="54">
        <f t="shared" si="22"/>
        <v>0</v>
      </c>
      <c r="L80" s="54">
        <f t="shared" si="22"/>
        <v>0</v>
      </c>
      <c r="M80" s="54">
        <f t="shared" si="22"/>
        <v>0</v>
      </c>
      <c r="N80" s="54">
        <f t="shared" si="22"/>
        <v>0</v>
      </c>
      <c r="O80" s="105">
        <f t="shared" si="22"/>
        <v>0</v>
      </c>
    </row>
    <row r="81" spans="1:15" ht="27" customHeight="1">
      <c r="A81" s="26" t="s">
        <v>37</v>
      </c>
      <c r="B81" s="9" t="s">
        <v>101</v>
      </c>
      <c r="C81" s="56">
        <f>SUM(D81:O81)</f>
        <v>0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2"/>
    </row>
    <row r="82" spans="1:15" ht="15" customHeight="1">
      <c r="A82" s="24" t="s">
        <v>38</v>
      </c>
      <c r="B82" s="10" t="s">
        <v>39</v>
      </c>
      <c r="C82" s="55">
        <f>SUM(D82:O82)</f>
        <v>3673.5640000000003</v>
      </c>
      <c r="D82" s="55">
        <f aca="true" t="shared" si="23" ref="D82:O82">D76-D79-D81</f>
        <v>366.797</v>
      </c>
      <c r="E82" s="55">
        <f t="shared" si="23"/>
        <v>356.797</v>
      </c>
      <c r="F82" s="55">
        <f t="shared" si="23"/>
        <v>326.97</v>
      </c>
      <c r="G82" s="55">
        <f t="shared" si="23"/>
        <v>327</v>
      </c>
      <c r="H82" s="55">
        <f t="shared" si="23"/>
        <v>277</v>
      </c>
      <c r="I82" s="55">
        <f t="shared" si="23"/>
        <v>257</v>
      </c>
      <c r="J82" s="55">
        <f t="shared" si="23"/>
        <v>197</v>
      </c>
      <c r="K82" s="55">
        <f t="shared" si="23"/>
        <v>207</v>
      </c>
      <c r="L82" s="55">
        <f t="shared" si="23"/>
        <v>257</v>
      </c>
      <c r="M82" s="55">
        <f t="shared" si="23"/>
        <v>327</v>
      </c>
      <c r="N82" s="55">
        <f t="shared" si="23"/>
        <v>377</v>
      </c>
      <c r="O82" s="58">
        <f t="shared" si="23"/>
        <v>397</v>
      </c>
    </row>
    <row r="83" spans="1:15" ht="15" customHeight="1">
      <c r="A83" s="26" t="s">
        <v>40</v>
      </c>
      <c r="B83" s="11" t="s">
        <v>41</v>
      </c>
      <c r="C83" s="56">
        <f>SUM(D83:O83)</f>
        <v>0</v>
      </c>
      <c r="D83" s="56">
        <f>D84+D100+D108</f>
        <v>0</v>
      </c>
      <c r="E83" s="59">
        <f aca="true" t="shared" si="24" ref="E83:O83">E84+E100+E108</f>
        <v>0</v>
      </c>
      <c r="F83" s="56">
        <f t="shared" si="24"/>
        <v>0</v>
      </c>
      <c r="G83" s="56">
        <f t="shared" si="24"/>
        <v>0</v>
      </c>
      <c r="H83" s="56">
        <f t="shared" si="24"/>
        <v>0</v>
      </c>
      <c r="I83" s="56">
        <f t="shared" si="24"/>
        <v>0</v>
      </c>
      <c r="J83" s="56">
        <f t="shared" si="24"/>
        <v>0</v>
      </c>
      <c r="K83" s="56">
        <f t="shared" si="24"/>
        <v>0</v>
      </c>
      <c r="L83" s="56">
        <f t="shared" si="24"/>
        <v>0</v>
      </c>
      <c r="M83" s="56">
        <f t="shared" si="24"/>
        <v>0</v>
      </c>
      <c r="N83" s="56">
        <f t="shared" si="24"/>
        <v>0</v>
      </c>
      <c r="O83" s="57">
        <f t="shared" si="24"/>
        <v>0</v>
      </c>
    </row>
    <row r="84" spans="1:15" ht="15" customHeight="1">
      <c r="A84" s="26" t="s">
        <v>43</v>
      </c>
      <c r="B84" s="12" t="s">
        <v>80</v>
      </c>
      <c r="C84" s="56">
        <f>SUM(D84:O84)</f>
        <v>0</v>
      </c>
      <c r="D84" s="56">
        <f>D86+D93</f>
        <v>0</v>
      </c>
      <c r="E84" s="56">
        <f aca="true" t="shared" si="25" ref="E84:O84">E86+E93</f>
        <v>0</v>
      </c>
      <c r="F84" s="56">
        <f t="shared" si="25"/>
        <v>0</v>
      </c>
      <c r="G84" s="56">
        <f t="shared" si="25"/>
        <v>0</v>
      </c>
      <c r="H84" s="56">
        <f t="shared" si="25"/>
        <v>0</v>
      </c>
      <c r="I84" s="56">
        <f t="shared" si="25"/>
        <v>0</v>
      </c>
      <c r="J84" s="56">
        <f t="shared" si="25"/>
        <v>0</v>
      </c>
      <c r="K84" s="56">
        <f t="shared" si="25"/>
        <v>0</v>
      </c>
      <c r="L84" s="56">
        <f t="shared" si="25"/>
        <v>0</v>
      </c>
      <c r="M84" s="56">
        <f t="shared" si="25"/>
        <v>0</v>
      </c>
      <c r="N84" s="56">
        <f t="shared" si="25"/>
        <v>0</v>
      </c>
      <c r="O84" s="57">
        <f t="shared" si="25"/>
        <v>0</v>
      </c>
    </row>
    <row r="85" spans="1:15" ht="15" customHeight="1">
      <c r="A85" s="26"/>
      <c r="B85" s="13" t="s">
        <v>42</v>
      </c>
      <c r="C85" s="53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3"/>
    </row>
    <row r="86" spans="1:15" ht="15" customHeight="1">
      <c r="A86" s="26" t="s">
        <v>102</v>
      </c>
      <c r="B86" s="14" t="s">
        <v>87</v>
      </c>
      <c r="C86" s="56">
        <f aca="true" t="shared" si="26" ref="C86:C100">SUM(D86:O86)</f>
        <v>0</v>
      </c>
      <c r="D86" s="56">
        <f>SUM(D87:D92)</f>
        <v>0</v>
      </c>
      <c r="E86" s="56">
        <f aca="true" t="shared" si="27" ref="E86:O86">SUM(E87:E92)</f>
        <v>0</v>
      </c>
      <c r="F86" s="56">
        <f t="shared" si="27"/>
        <v>0</v>
      </c>
      <c r="G86" s="56">
        <f t="shared" si="27"/>
        <v>0</v>
      </c>
      <c r="H86" s="56">
        <f t="shared" si="27"/>
        <v>0</v>
      </c>
      <c r="I86" s="56">
        <f t="shared" si="27"/>
        <v>0</v>
      </c>
      <c r="J86" s="56">
        <f t="shared" si="27"/>
        <v>0</v>
      </c>
      <c r="K86" s="56">
        <f t="shared" si="27"/>
        <v>0</v>
      </c>
      <c r="L86" s="56">
        <f t="shared" si="27"/>
        <v>0</v>
      </c>
      <c r="M86" s="56">
        <f t="shared" si="27"/>
        <v>0</v>
      </c>
      <c r="N86" s="56">
        <f t="shared" si="27"/>
        <v>0</v>
      </c>
      <c r="O86" s="57">
        <f t="shared" si="27"/>
        <v>0</v>
      </c>
    </row>
    <row r="87" spans="1:15" ht="15" customHeight="1">
      <c r="A87" s="26"/>
      <c r="B87" s="15" t="s">
        <v>81</v>
      </c>
      <c r="C87" s="56">
        <f t="shared" si="26"/>
        <v>0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2"/>
    </row>
    <row r="88" spans="1:15" ht="15" customHeight="1">
      <c r="A88" s="26"/>
      <c r="B88" s="15" t="s">
        <v>82</v>
      </c>
      <c r="C88" s="56">
        <f t="shared" si="26"/>
        <v>0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2"/>
    </row>
    <row r="89" spans="1:15" ht="15" customHeight="1">
      <c r="A89" s="26"/>
      <c r="B89" s="15" t="s">
        <v>83</v>
      </c>
      <c r="C89" s="56">
        <f t="shared" si="26"/>
        <v>0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/>
    </row>
    <row r="90" spans="1:15" ht="15" customHeight="1">
      <c r="A90" s="26"/>
      <c r="B90" s="15" t="s">
        <v>84</v>
      </c>
      <c r="C90" s="56">
        <f t="shared" si="26"/>
        <v>0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2"/>
    </row>
    <row r="91" spans="1:15" ht="15" customHeight="1">
      <c r="A91" s="26"/>
      <c r="B91" s="15" t="s">
        <v>85</v>
      </c>
      <c r="C91" s="56">
        <f t="shared" si="26"/>
        <v>0</v>
      </c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5" ht="15" customHeight="1">
      <c r="A92" s="26"/>
      <c r="B92" s="15" t="s">
        <v>86</v>
      </c>
      <c r="C92" s="56">
        <f t="shared" si="26"/>
        <v>0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5" ht="15" customHeight="1">
      <c r="A93" s="26" t="s">
        <v>103</v>
      </c>
      <c r="B93" s="14" t="s">
        <v>90</v>
      </c>
      <c r="C93" s="56">
        <f t="shared" si="26"/>
        <v>0</v>
      </c>
      <c r="D93" s="56">
        <f>SUM(D94:D99)</f>
        <v>0</v>
      </c>
      <c r="E93" s="56">
        <f aca="true" t="shared" si="28" ref="E93:O93">SUM(E94:E99)</f>
        <v>0</v>
      </c>
      <c r="F93" s="56">
        <f t="shared" si="28"/>
        <v>0</v>
      </c>
      <c r="G93" s="56">
        <f t="shared" si="28"/>
        <v>0</v>
      </c>
      <c r="H93" s="56">
        <f t="shared" si="28"/>
        <v>0</v>
      </c>
      <c r="I93" s="56">
        <f t="shared" si="28"/>
        <v>0</v>
      </c>
      <c r="J93" s="56">
        <f t="shared" si="28"/>
        <v>0</v>
      </c>
      <c r="K93" s="56">
        <f t="shared" si="28"/>
        <v>0</v>
      </c>
      <c r="L93" s="56">
        <f t="shared" si="28"/>
        <v>0</v>
      </c>
      <c r="M93" s="56">
        <f t="shared" si="28"/>
        <v>0</v>
      </c>
      <c r="N93" s="56">
        <f t="shared" si="28"/>
        <v>0</v>
      </c>
      <c r="O93" s="57">
        <f t="shared" si="28"/>
        <v>0</v>
      </c>
    </row>
    <row r="94" spans="1:15" ht="15" customHeight="1">
      <c r="A94" s="26"/>
      <c r="B94" s="15" t="s">
        <v>81</v>
      </c>
      <c r="C94" s="56">
        <f t="shared" si="26"/>
        <v>0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5" ht="15" customHeight="1">
      <c r="A95" s="26"/>
      <c r="B95" s="15" t="s">
        <v>82</v>
      </c>
      <c r="C95" s="56">
        <f t="shared" si="26"/>
        <v>0</v>
      </c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2"/>
    </row>
    <row r="96" spans="1:15" ht="15" customHeight="1">
      <c r="A96" s="26"/>
      <c r="B96" s="15" t="s">
        <v>83</v>
      </c>
      <c r="C96" s="56">
        <f t="shared" si="26"/>
        <v>0</v>
      </c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</row>
    <row r="97" spans="1:15" ht="15" customHeight="1">
      <c r="A97" s="26"/>
      <c r="B97" s="15" t="s">
        <v>84</v>
      </c>
      <c r="C97" s="56">
        <f t="shared" si="26"/>
        <v>0</v>
      </c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" customHeight="1">
      <c r="A98" s="26"/>
      <c r="B98" s="15" t="s">
        <v>85</v>
      </c>
      <c r="C98" s="56">
        <f t="shared" si="26"/>
        <v>0</v>
      </c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2"/>
    </row>
    <row r="99" spans="1:15" ht="15" customHeight="1">
      <c r="A99" s="26"/>
      <c r="B99" s="15" t="s">
        <v>86</v>
      </c>
      <c r="C99" s="56">
        <f t="shared" si="26"/>
        <v>0</v>
      </c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2"/>
    </row>
    <row r="100" spans="1:15" ht="15" customHeight="1">
      <c r="A100" s="26" t="s">
        <v>44</v>
      </c>
      <c r="B100" s="16" t="s">
        <v>88</v>
      </c>
      <c r="C100" s="56">
        <f t="shared" si="26"/>
        <v>0</v>
      </c>
      <c r="D100" s="56">
        <f>SUM(D102:D107)</f>
        <v>0</v>
      </c>
      <c r="E100" s="56">
        <f aca="true" t="shared" si="29" ref="E100:O100">SUM(E102:E107)</f>
        <v>0</v>
      </c>
      <c r="F100" s="56">
        <f t="shared" si="29"/>
        <v>0</v>
      </c>
      <c r="G100" s="56">
        <f t="shared" si="29"/>
        <v>0</v>
      </c>
      <c r="H100" s="56">
        <f t="shared" si="29"/>
        <v>0</v>
      </c>
      <c r="I100" s="56">
        <f t="shared" si="29"/>
        <v>0</v>
      </c>
      <c r="J100" s="56">
        <f t="shared" si="29"/>
        <v>0</v>
      </c>
      <c r="K100" s="56">
        <f t="shared" si="29"/>
        <v>0</v>
      </c>
      <c r="L100" s="56">
        <f t="shared" si="29"/>
        <v>0</v>
      </c>
      <c r="M100" s="56">
        <f t="shared" si="29"/>
        <v>0</v>
      </c>
      <c r="N100" s="56">
        <f t="shared" si="29"/>
        <v>0</v>
      </c>
      <c r="O100" s="57">
        <f t="shared" si="29"/>
        <v>0</v>
      </c>
    </row>
    <row r="101" spans="1:15" ht="15" customHeight="1">
      <c r="A101" s="26"/>
      <c r="B101" s="17" t="s">
        <v>42</v>
      </c>
      <c r="C101" s="53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3"/>
    </row>
    <row r="102" spans="1:15" ht="15" customHeight="1">
      <c r="A102" s="26"/>
      <c r="B102" s="15" t="s">
        <v>81</v>
      </c>
      <c r="C102" s="59">
        <f aca="true" t="shared" si="30" ref="C102:C128">SUM(D102:O102)</f>
        <v>0</v>
      </c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5" ht="15" customHeight="1">
      <c r="A103" s="26"/>
      <c r="B103" s="15" t="s">
        <v>82</v>
      </c>
      <c r="C103" s="59">
        <f t="shared" si="30"/>
        <v>0</v>
      </c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2"/>
    </row>
    <row r="104" spans="1:15" ht="15" customHeight="1">
      <c r="A104" s="26"/>
      <c r="B104" s="15" t="s">
        <v>83</v>
      </c>
      <c r="C104" s="59">
        <f t="shared" si="30"/>
        <v>0</v>
      </c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2"/>
    </row>
    <row r="105" spans="1:15" ht="15" customHeight="1">
      <c r="A105" s="26"/>
      <c r="B105" s="15" t="s">
        <v>84</v>
      </c>
      <c r="C105" s="59">
        <f t="shared" si="30"/>
        <v>0</v>
      </c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2"/>
    </row>
    <row r="106" spans="1:15" ht="15" customHeight="1">
      <c r="A106" s="26"/>
      <c r="B106" s="15" t="s">
        <v>85</v>
      </c>
      <c r="C106" s="59">
        <f t="shared" si="30"/>
        <v>0</v>
      </c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2"/>
    </row>
    <row r="107" spans="1:15" ht="15" customHeight="1">
      <c r="A107" s="26"/>
      <c r="B107" s="15" t="s">
        <v>86</v>
      </c>
      <c r="C107" s="59">
        <f t="shared" si="30"/>
        <v>0</v>
      </c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</row>
    <row r="108" spans="1:15" ht="15" customHeight="1">
      <c r="A108" s="26" t="s">
        <v>45</v>
      </c>
      <c r="B108" s="16" t="s">
        <v>130</v>
      </c>
      <c r="C108" s="59">
        <f t="shared" si="30"/>
        <v>0</v>
      </c>
      <c r="D108" s="56">
        <f>SUM(D109:D114)</f>
        <v>0</v>
      </c>
      <c r="E108" s="56">
        <f aca="true" t="shared" si="31" ref="E108:O108">SUM(E109:E114)</f>
        <v>0</v>
      </c>
      <c r="F108" s="56">
        <f t="shared" si="31"/>
        <v>0</v>
      </c>
      <c r="G108" s="56">
        <f t="shared" si="31"/>
        <v>0</v>
      </c>
      <c r="H108" s="56">
        <f t="shared" si="31"/>
        <v>0</v>
      </c>
      <c r="I108" s="56">
        <f t="shared" si="31"/>
        <v>0</v>
      </c>
      <c r="J108" s="56">
        <f t="shared" si="31"/>
        <v>0</v>
      </c>
      <c r="K108" s="56">
        <f t="shared" si="31"/>
        <v>0</v>
      </c>
      <c r="L108" s="56">
        <f t="shared" si="31"/>
        <v>0</v>
      </c>
      <c r="M108" s="56">
        <f t="shared" si="31"/>
        <v>0</v>
      </c>
      <c r="N108" s="56">
        <f t="shared" si="31"/>
        <v>0</v>
      </c>
      <c r="O108" s="57">
        <f t="shared" si="31"/>
        <v>0</v>
      </c>
    </row>
    <row r="109" spans="1:15" ht="15" customHeight="1">
      <c r="A109" s="26"/>
      <c r="B109" s="15" t="s">
        <v>81</v>
      </c>
      <c r="C109" s="59">
        <f t="shared" si="30"/>
        <v>0</v>
      </c>
      <c r="D109" s="59">
        <f>'Реализация прирав. к населению'!D62</f>
        <v>0</v>
      </c>
      <c r="E109" s="59">
        <f>'Реализация прирав. к населению'!E62</f>
        <v>0</v>
      </c>
      <c r="F109" s="59">
        <f>'Реализация прирав. к населению'!F62</f>
        <v>0</v>
      </c>
      <c r="G109" s="59">
        <f>'Реализация прирав. к населению'!G62</f>
        <v>0</v>
      </c>
      <c r="H109" s="59">
        <f>'Реализация прирав. к населению'!H62</f>
        <v>0</v>
      </c>
      <c r="I109" s="59">
        <f>'Реализация прирав. к населению'!I62</f>
        <v>0</v>
      </c>
      <c r="J109" s="59">
        <f>'Реализация прирав. к населению'!J62</f>
        <v>0</v>
      </c>
      <c r="K109" s="59">
        <f>'Реализация прирав. к населению'!K62</f>
        <v>0</v>
      </c>
      <c r="L109" s="59">
        <f>'Реализация прирав. к населению'!L62</f>
        <v>0</v>
      </c>
      <c r="M109" s="59">
        <f>'Реализация прирав. к населению'!M62</f>
        <v>0</v>
      </c>
      <c r="N109" s="59">
        <f>'Реализация прирав. к населению'!N62</f>
        <v>0</v>
      </c>
      <c r="O109" s="67">
        <f>'Реализация прирав. к населению'!O62</f>
        <v>0</v>
      </c>
    </row>
    <row r="110" spans="1:15" ht="15" customHeight="1">
      <c r="A110" s="26"/>
      <c r="B110" s="15" t="s">
        <v>82</v>
      </c>
      <c r="C110" s="59">
        <f t="shared" si="30"/>
        <v>0</v>
      </c>
      <c r="D110" s="59">
        <f>'Реализация прирав. к населению'!D63</f>
        <v>0</v>
      </c>
      <c r="E110" s="59">
        <f>'Реализация прирав. к населению'!E63</f>
        <v>0</v>
      </c>
      <c r="F110" s="59">
        <f>'Реализация прирав. к населению'!F63</f>
        <v>0</v>
      </c>
      <c r="G110" s="59">
        <f>'Реализация прирав. к населению'!G63</f>
        <v>0</v>
      </c>
      <c r="H110" s="59">
        <f>'Реализация прирав. к населению'!H63</f>
        <v>0</v>
      </c>
      <c r="I110" s="59">
        <f>'Реализация прирав. к населению'!I63</f>
        <v>0</v>
      </c>
      <c r="J110" s="59">
        <f>'Реализация прирав. к населению'!J63</f>
        <v>0</v>
      </c>
      <c r="K110" s="59">
        <f>'Реализация прирав. к населению'!K63</f>
        <v>0</v>
      </c>
      <c r="L110" s="59">
        <f>'Реализация прирав. к населению'!L63</f>
        <v>0</v>
      </c>
      <c r="M110" s="59">
        <f>'Реализация прирав. к населению'!M63</f>
        <v>0</v>
      </c>
      <c r="N110" s="59">
        <f>'Реализация прирав. к населению'!N63</f>
        <v>0</v>
      </c>
      <c r="O110" s="67">
        <f>'Реализация прирав. к населению'!O63</f>
        <v>0</v>
      </c>
    </row>
    <row r="111" spans="1:15" ht="15" customHeight="1">
      <c r="A111" s="26"/>
      <c r="B111" s="15" t="s">
        <v>83</v>
      </c>
      <c r="C111" s="59">
        <f t="shared" si="30"/>
        <v>0</v>
      </c>
      <c r="D111" s="59">
        <f>'Реализация прирав. к населению'!D64</f>
        <v>0</v>
      </c>
      <c r="E111" s="59">
        <f>'Реализация прирав. к населению'!E64</f>
        <v>0</v>
      </c>
      <c r="F111" s="59">
        <f>'Реализация прирав. к населению'!F64</f>
        <v>0</v>
      </c>
      <c r="G111" s="59">
        <f>'Реализация прирав. к населению'!G64</f>
        <v>0</v>
      </c>
      <c r="H111" s="59">
        <f>'Реализация прирав. к населению'!H64</f>
        <v>0</v>
      </c>
      <c r="I111" s="59">
        <f>'Реализация прирав. к населению'!I64</f>
        <v>0</v>
      </c>
      <c r="J111" s="59">
        <f>'Реализация прирав. к населению'!J64</f>
        <v>0</v>
      </c>
      <c r="K111" s="59">
        <f>'Реализация прирав. к населению'!K64</f>
        <v>0</v>
      </c>
      <c r="L111" s="59">
        <f>'Реализация прирав. к населению'!L64</f>
        <v>0</v>
      </c>
      <c r="M111" s="59">
        <f>'Реализация прирав. к населению'!M64</f>
        <v>0</v>
      </c>
      <c r="N111" s="59">
        <f>'Реализация прирав. к населению'!N64</f>
        <v>0</v>
      </c>
      <c r="O111" s="67">
        <f>'Реализация прирав. к населению'!O64</f>
        <v>0</v>
      </c>
    </row>
    <row r="112" spans="1:15" ht="15" customHeight="1">
      <c r="A112" s="26"/>
      <c r="B112" s="15" t="s">
        <v>84</v>
      </c>
      <c r="C112" s="59">
        <f t="shared" si="30"/>
        <v>0</v>
      </c>
      <c r="D112" s="59">
        <f>'Реализация прирав. к населению'!D65</f>
        <v>0</v>
      </c>
      <c r="E112" s="59">
        <f>'Реализация прирав. к населению'!E65</f>
        <v>0</v>
      </c>
      <c r="F112" s="59">
        <f>'Реализация прирав. к населению'!F65</f>
        <v>0</v>
      </c>
      <c r="G112" s="59">
        <f>'Реализация прирав. к населению'!G65</f>
        <v>0</v>
      </c>
      <c r="H112" s="59">
        <f>'Реализация прирав. к населению'!H65</f>
        <v>0</v>
      </c>
      <c r="I112" s="59">
        <f>'Реализация прирав. к населению'!I65</f>
        <v>0</v>
      </c>
      <c r="J112" s="59">
        <f>'Реализация прирав. к населению'!J65</f>
        <v>0</v>
      </c>
      <c r="K112" s="59">
        <f>'Реализация прирав. к населению'!K65</f>
        <v>0</v>
      </c>
      <c r="L112" s="59">
        <f>'Реализация прирав. к населению'!L65</f>
        <v>0</v>
      </c>
      <c r="M112" s="59">
        <f>'Реализация прирав. к населению'!M65</f>
        <v>0</v>
      </c>
      <c r="N112" s="59">
        <f>'Реализация прирав. к населению'!N65</f>
        <v>0</v>
      </c>
      <c r="O112" s="67">
        <f>'Реализация прирав. к населению'!O65</f>
        <v>0</v>
      </c>
    </row>
    <row r="113" spans="1:15" ht="15" customHeight="1">
      <c r="A113" s="26"/>
      <c r="B113" s="15" t="s">
        <v>85</v>
      </c>
      <c r="C113" s="59">
        <f t="shared" si="30"/>
        <v>0</v>
      </c>
      <c r="D113" s="59">
        <f>'Реализация прирав. к населению'!D66</f>
        <v>0</v>
      </c>
      <c r="E113" s="59">
        <f>'Реализация прирав. к населению'!E66</f>
        <v>0</v>
      </c>
      <c r="F113" s="59">
        <f>'Реализация прирав. к населению'!F66</f>
        <v>0</v>
      </c>
      <c r="G113" s="59">
        <f>'Реализация прирав. к населению'!G66</f>
        <v>0</v>
      </c>
      <c r="H113" s="59">
        <f>'Реализация прирав. к населению'!H66</f>
        <v>0</v>
      </c>
      <c r="I113" s="59">
        <f>'Реализация прирав. к населению'!I66</f>
        <v>0</v>
      </c>
      <c r="J113" s="59">
        <f>'Реализация прирав. к населению'!J66</f>
        <v>0</v>
      </c>
      <c r="K113" s="59">
        <f>'Реализация прирав. к населению'!K66</f>
        <v>0</v>
      </c>
      <c r="L113" s="59">
        <f>'Реализация прирав. к населению'!L66</f>
        <v>0</v>
      </c>
      <c r="M113" s="59">
        <f>'Реализация прирав. к населению'!M66</f>
        <v>0</v>
      </c>
      <c r="N113" s="59">
        <f>'Реализация прирав. к населению'!N66</f>
        <v>0</v>
      </c>
      <c r="O113" s="67">
        <f>'Реализация прирав. к населению'!O66</f>
        <v>0</v>
      </c>
    </row>
    <row r="114" spans="1:15" ht="15" customHeight="1">
      <c r="A114" s="26"/>
      <c r="B114" s="15" t="s">
        <v>86</v>
      </c>
      <c r="C114" s="59">
        <f t="shared" si="30"/>
        <v>0</v>
      </c>
      <c r="D114" s="59">
        <f>'Реализация прирав. к населению'!D67</f>
        <v>0</v>
      </c>
      <c r="E114" s="59">
        <f>'Реализация прирав. к населению'!E67</f>
        <v>0</v>
      </c>
      <c r="F114" s="59">
        <f>'Реализация прирав. к населению'!F67</f>
        <v>0</v>
      </c>
      <c r="G114" s="59">
        <f>'Реализация прирав. к населению'!G67</f>
        <v>0</v>
      </c>
      <c r="H114" s="59">
        <f>'Реализация прирав. к населению'!H67</f>
        <v>0</v>
      </c>
      <c r="I114" s="59">
        <f>'Реализация прирав. к населению'!I67</f>
        <v>0</v>
      </c>
      <c r="J114" s="59">
        <f>'Реализация прирав. к населению'!J67</f>
        <v>0</v>
      </c>
      <c r="K114" s="59">
        <f>'Реализация прирав. к населению'!K67</f>
        <v>0</v>
      </c>
      <c r="L114" s="59">
        <f>'Реализация прирав. к населению'!L67</f>
        <v>0</v>
      </c>
      <c r="M114" s="59">
        <f>'Реализация прирав. к населению'!M67</f>
        <v>0</v>
      </c>
      <c r="N114" s="59">
        <f>'Реализация прирав. к населению'!N67</f>
        <v>0</v>
      </c>
      <c r="O114" s="67">
        <f>'Реализация прирав. к населению'!O67</f>
        <v>0</v>
      </c>
    </row>
    <row r="115" spans="1:15" ht="15" customHeight="1">
      <c r="A115" s="26" t="s">
        <v>46</v>
      </c>
      <c r="B115" s="11" t="s">
        <v>47</v>
      </c>
      <c r="C115" s="59">
        <f t="shared" si="30"/>
        <v>3673.5640000000003</v>
      </c>
      <c r="D115" s="56">
        <f>D116+D120+D121</f>
        <v>366.797</v>
      </c>
      <c r="E115" s="56">
        <f aca="true" t="shared" si="32" ref="E115:O115">E116+E120+E121</f>
        <v>356.797</v>
      </c>
      <c r="F115" s="56">
        <f t="shared" si="32"/>
        <v>326.97</v>
      </c>
      <c r="G115" s="56">
        <f t="shared" si="32"/>
        <v>327</v>
      </c>
      <c r="H115" s="56">
        <f t="shared" si="32"/>
        <v>277</v>
      </c>
      <c r="I115" s="56">
        <f t="shared" si="32"/>
        <v>257</v>
      </c>
      <c r="J115" s="56">
        <f t="shared" si="32"/>
        <v>197</v>
      </c>
      <c r="K115" s="56">
        <f t="shared" si="32"/>
        <v>207</v>
      </c>
      <c r="L115" s="56">
        <f t="shared" si="32"/>
        <v>257</v>
      </c>
      <c r="M115" s="56">
        <f t="shared" si="32"/>
        <v>327</v>
      </c>
      <c r="N115" s="56">
        <f t="shared" si="32"/>
        <v>377</v>
      </c>
      <c r="O115" s="57">
        <f t="shared" si="32"/>
        <v>397</v>
      </c>
    </row>
    <row r="116" spans="1:15" ht="15" customHeight="1">
      <c r="A116" s="27" t="s">
        <v>48</v>
      </c>
      <c r="B116" s="12" t="s">
        <v>49</v>
      </c>
      <c r="C116" s="59">
        <f t="shared" si="30"/>
        <v>0</v>
      </c>
      <c r="D116" s="56">
        <f>D117+D118+D119</f>
        <v>0</v>
      </c>
      <c r="E116" s="56">
        <f aca="true" t="shared" si="33" ref="E116:O116">E117+E118+E119</f>
        <v>0</v>
      </c>
      <c r="F116" s="56">
        <f t="shared" si="33"/>
        <v>0</v>
      </c>
      <c r="G116" s="56">
        <f t="shared" si="33"/>
        <v>0</v>
      </c>
      <c r="H116" s="56">
        <f t="shared" si="33"/>
        <v>0</v>
      </c>
      <c r="I116" s="56">
        <f t="shared" si="33"/>
        <v>0</v>
      </c>
      <c r="J116" s="56">
        <f t="shared" si="33"/>
        <v>0</v>
      </c>
      <c r="K116" s="56">
        <f t="shared" si="33"/>
        <v>0</v>
      </c>
      <c r="L116" s="56">
        <f t="shared" si="33"/>
        <v>0</v>
      </c>
      <c r="M116" s="56">
        <f t="shared" si="33"/>
        <v>0</v>
      </c>
      <c r="N116" s="56">
        <f t="shared" si="33"/>
        <v>0</v>
      </c>
      <c r="O116" s="57">
        <f t="shared" si="33"/>
        <v>0</v>
      </c>
    </row>
    <row r="117" spans="1:15" ht="15" customHeight="1">
      <c r="A117" s="27" t="s">
        <v>50</v>
      </c>
      <c r="B117" s="18" t="s">
        <v>51</v>
      </c>
      <c r="C117" s="59">
        <f t="shared" si="30"/>
        <v>0</v>
      </c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2"/>
    </row>
    <row r="118" spans="1:15" ht="15" customHeight="1">
      <c r="A118" s="27" t="s">
        <v>52</v>
      </c>
      <c r="B118" s="18" t="s">
        <v>53</v>
      </c>
      <c r="C118" s="59">
        <f t="shared" si="30"/>
        <v>0</v>
      </c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2"/>
    </row>
    <row r="119" spans="1:15" ht="15" customHeight="1">
      <c r="A119" s="27" t="s">
        <v>54</v>
      </c>
      <c r="B119" s="18" t="s">
        <v>55</v>
      </c>
      <c r="C119" s="59">
        <f t="shared" si="30"/>
        <v>0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2"/>
    </row>
    <row r="120" spans="1:15" ht="15" customHeight="1">
      <c r="A120" s="27" t="s">
        <v>56</v>
      </c>
      <c r="B120" s="12" t="s">
        <v>91</v>
      </c>
      <c r="C120" s="59">
        <f t="shared" si="30"/>
        <v>3619.1639999999998</v>
      </c>
      <c r="D120" s="51">
        <f>D82-D124</f>
        <v>360.997</v>
      </c>
      <c r="E120" s="51">
        <f aca="true" t="shared" si="34" ref="E120:O120">E82-E124</f>
        <v>351.197</v>
      </c>
      <c r="F120" s="51">
        <f t="shared" si="34"/>
        <v>321.67</v>
      </c>
      <c r="G120" s="51">
        <f t="shared" si="34"/>
        <v>322.6</v>
      </c>
      <c r="H120" s="51">
        <f t="shared" si="34"/>
        <v>272.6</v>
      </c>
      <c r="I120" s="51">
        <f t="shared" si="34"/>
        <v>253</v>
      </c>
      <c r="J120" s="51">
        <f t="shared" si="34"/>
        <v>194</v>
      </c>
      <c r="K120" s="51">
        <f t="shared" si="34"/>
        <v>204</v>
      </c>
      <c r="L120" s="51">
        <f t="shared" si="34"/>
        <v>253.6</v>
      </c>
      <c r="M120" s="51">
        <f t="shared" si="34"/>
        <v>322.5</v>
      </c>
      <c r="N120" s="51">
        <f t="shared" si="34"/>
        <v>372</v>
      </c>
      <c r="O120" s="51">
        <f t="shared" si="34"/>
        <v>391</v>
      </c>
    </row>
    <row r="121" spans="1:15" ht="15" customHeight="1">
      <c r="A121" s="27" t="s">
        <v>57</v>
      </c>
      <c r="B121" s="12" t="s">
        <v>58</v>
      </c>
      <c r="C121" s="59">
        <f t="shared" si="30"/>
        <v>54.4</v>
      </c>
      <c r="D121" s="59">
        <f aca="true" t="shared" si="35" ref="D121:O121">D122+D123</f>
        <v>5.8</v>
      </c>
      <c r="E121" s="59">
        <f t="shared" si="35"/>
        <v>5.6</v>
      </c>
      <c r="F121" s="59">
        <f t="shared" si="35"/>
        <v>5.3</v>
      </c>
      <c r="G121" s="59">
        <f t="shared" si="35"/>
        <v>4.4</v>
      </c>
      <c r="H121" s="59">
        <f t="shared" si="35"/>
        <v>4.4</v>
      </c>
      <c r="I121" s="59">
        <f t="shared" si="35"/>
        <v>4</v>
      </c>
      <c r="J121" s="59">
        <f t="shared" si="35"/>
        <v>3</v>
      </c>
      <c r="K121" s="59">
        <f t="shared" si="35"/>
        <v>3</v>
      </c>
      <c r="L121" s="59">
        <f t="shared" si="35"/>
        <v>3.4</v>
      </c>
      <c r="M121" s="59">
        <f t="shared" si="35"/>
        <v>4.5</v>
      </c>
      <c r="N121" s="59">
        <f t="shared" si="35"/>
        <v>5</v>
      </c>
      <c r="O121" s="67">
        <f t="shared" si="35"/>
        <v>6</v>
      </c>
    </row>
    <row r="122" spans="1:15" ht="15" customHeight="1">
      <c r="A122" s="27" t="s">
        <v>105</v>
      </c>
      <c r="B122" s="18" t="s">
        <v>104</v>
      </c>
      <c r="C122" s="59">
        <f t="shared" si="30"/>
        <v>0</v>
      </c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2"/>
    </row>
    <row r="123" spans="1:15" ht="15" customHeight="1">
      <c r="A123" s="27" t="s">
        <v>106</v>
      </c>
      <c r="B123" s="18" t="s">
        <v>58</v>
      </c>
      <c r="C123" s="59">
        <f t="shared" si="30"/>
        <v>54.4</v>
      </c>
      <c r="D123" s="59">
        <f aca="true" t="shared" si="36" ref="D123:O123">D124+D125+D126+D127</f>
        <v>5.8</v>
      </c>
      <c r="E123" s="59">
        <f t="shared" si="36"/>
        <v>5.6</v>
      </c>
      <c r="F123" s="59">
        <f t="shared" si="36"/>
        <v>5.3</v>
      </c>
      <c r="G123" s="59">
        <f t="shared" si="36"/>
        <v>4.4</v>
      </c>
      <c r="H123" s="59">
        <f t="shared" si="36"/>
        <v>4.4</v>
      </c>
      <c r="I123" s="59">
        <f t="shared" si="36"/>
        <v>4</v>
      </c>
      <c r="J123" s="59">
        <f t="shared" si="36"/>
        <v>3</v>
      </c>
      <c r="K123" s="59">
        <f t="shared" si="36"/>
        <v>3</v>
      </c>
      <c r="L123" s="59">
        <f t="shared" si="36"/>
        <v>3.4</v>
      </c>
      <c r="M123" s="59">
        <f t="shared" si="36"/>
        <v>4.5</v>
      </c>
      <c r="N123" s="59">
        <f t="shared" si="36"/>
        <v>5</v>
      </c>
      <c r="O123" s="67">
        <f t="shared" si="36"/>
        <v>6</v>
      </c>
    </row>
    <row r="124" spans="1:15" ht="40.5" customHeight="1">
      <c r="A124" s="27"/>
      <c r="B124" s="60" t="s">
        <v>108</v>
      </c>
      <c r="C124" s="59">
        <f t="shared" si="30"/>
        <v>54.4</v>
      </c>
      <c r="D124" s="51">
        <v>5.8</v>
      </c>
      <c r="E124" s="51">
        <v>5.6</v>
      </c>
      <c r="F124" s="51">
        <v>5.3</v>
      </c>
      <c r="G124" s="51">
        <v>4.4</v>
      </c>
      <c r="H124" s="51">
        <v>4.4</v>
      </c>
      <c r="I124" s="51">
        <v>4</v>
      </c>
      <c r="J124" s="51">
        <v>3</v>
      </c>
      <c r="K124" s="51">
        <v>3</v>
      </c>
      <c r="L124" s="51">
        <v>3.4</v>
      </c>
      <c r="M124" s="51">
        <v>4.5</v>
      </c>
      <c r="N124" s="51">
        <v>5</v>
      </c>
      <c r="O124" s="52">
        <v>6</v>
      </c>
    </row>
    <row r="125" spans="1:15" ht="40.5" customHeight="1">
      <c r="A125" s="27"/>
      <c r="B125" s="60" t="s">
        <v>109</v>
      </c>
      <c r="C125" s="59">
        <f t="shared" si="30"/>
        <v>0</v>
      </c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2"/>
    </row>
    <row r="126" spans="1:15" ht="40.5" customHeight="1">
      <c r="A126" s="27"/>
      <c r="B126" s="60" t="s">
        <v>110</v>
      </c>
      <c r="C126" s="59">
        <f t="shared" si="30"/>
        <v>0</v>
      </c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</row>
    <row r="127" spans="1:15" ht="40.5" customHeight="1">
      <c r="A127" s="27"/>
      <c r="B127" s="60" t="s">
        <v>111</v>
      </c>
      <c r="C127" s="59">
        <f t="shared" si="30"/>
        <v>0</v>
      </c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2"/>
    </row>
    <row r="128" spans="1:15" ht="15" customHeight="1">
      <c r="A128" s="27" t="s">
        <v>59</v>
      </c>
      <c r="B128" s="19" t="s">
        <v>60</v>
      </c>
      <c r="C128" s="61">
        <f t="shared" si="30"/>
        <v>3673.5640000000003</v>
      </c>
      <c r="D128" s="55">
        <f>D115+D83</f>
        <v>366.797</v>
      </c>
      <c r="E128" s="55">
        <f aca="true" t="shared" si="37" ref="E128:O128">E115+E83</f>
        <v>356.797</v>
      </c>
      <c r="F128" s="55">
        <f t="shared" si="37"/>
        <v>326.97</v>
      </c>
      <c r="G128" s="55">
        <f t="shared" si="37"/>
        <v>327</v>
      </c>
      <c r="H128" s="55">
        <f t="shared" si="37"/>
        <v>277</v>
      </c>
      <c r="I128" s="55">
        <f t="shared" si="37"/>
        <v>257</v>
      </c>
      <c r="J128" s="55">
        <f t="shared" si="37"/>
        <v>197</v>
      </c>
      <c r="K128" s="55">
        <f t="shared" si="37"/>
        <v>207</v>
      </c>
      <c r="L128" s="55">
        <f t="shared" si="37"/>
        <v>257</v>
      </c>
      <c r="M128" s="55">
        <f t="shared" si="37"/>
        <v>327</v>
      </c>
      <c r="N128" s="55">
        <f t="shared" si="37"/>
        <v>377</v>
      </c>
      <c r="O128" s="58">
        <f t="shared" si="37"/>
        <v>397</v>
      </c>
    </row>
    <row r="129" spans="1:15" ht="15" customHeight="1" thickBot="1">
      <c r="A129" s="28" t="s">
        <v>61</v>
      </c>
      <c r="B129" s="29" t="s">
        <v>62</v>
      </c>
      <c r="C129" s="30" t="str">
        <f aca="true" t="shared" si="38" ref="C129:O129">IF(ROUND(C82-C128,3)=0,"ОК","ОШИБКА")</f>
        <v>ОК</v>
      </c>
      <c r="D129" s="30" t="str">
        <f t="shared" si="38"/>
        <v>ОК</v>
      </c>
      <c r="E129" s="30" t="str">
        <f t="shared" si="38"/>
        <v>ОК</v>
      </c>
      <c r="F129" s="30" t="str">
        <f t="shared" si="38"/>
        <v>ОК</v>
      </c>
      <c r="G129" s="30" t="str">
        <f t="shared" si="38"/>
        <v>ОК</v>
      </c>
      <c r="H129" s="30" t="str">
        <f t="shared" si="38"/>
        <v>ОК</v>
      </c>
      <c r="I129" s="30" t="str">
        <f t="shared" si="38"/>
        <v>ОК</v>
      </c>
      <c r="J129" s="30" t="str">
        <f t="shared" si="38"/>
        <v>ОК</v>
      </c>
      <c r="K129" s="30" t="str">
        <f t="shared" si="38"/>
        <v>ОК</v>
      </c>
      <c r="L129" s="30" t="str">
        <f t="shared" si="38"/>
        <v>ОК</v>
      </c>
      <c r="M129" s="30" t="str">
        <f t="shared" si="38"/>
        <v>ОК</v>
      </c>
      <c r="N129" s="30" t="str">
        <f t="shared" si="38"/>
        <v>ОК</v>
      </c>
      <c r="O129" s="31" t="str">
        <f t="shared" si="38"/>
        <v>ОК</v>
      </c>
    </row>
    <row r="130" spans="1:15" ht="15" customHeight="1">
      <c r="A130" s="69"/>
      <c r="B130" s="43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</row>
    <row r="131" spans="1:15" ht="15" customHeight="1">
      <c r="A131" s="69"/>
      <c r="B131" s="189" t="s">
        <v>195</v>
      </c>
      <c r="C131" s="189"/>
      <c r="D131" s="190" t="s">
        <v>196</v>
      </c>
      <c r="E131" s="190"/>
      <c r="F131" s="70"/>
      <c r="G131" s="70"/>
      <c r="H131" s="70"/>
      <c r="I131" s="70"/>
      <c r="J131" s="70"/>
      <c r="K131" s="70"/>
      <c r="L131" s="70"/>
      <c r="M131" s="70"/>
      <c r="N131" s="70"/>
      <c r="O131" s="70"/>
    </row>
    <row r="132" spans="1:15" ht="15" customHeight="1">
      <c r="A132" s="69"/>
      <c r="B132" s="43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</row>
    <row r="133" spans="1:15" ht="15" customHeight="1">
      <c r="A133" s="44"/>
      <c r="B133" s="43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</row>
    <row r="134" spans="1:15" ht="42.75" customHeight="1">
      <c r="A134" s="44"/>
      <c r="B134" s="43"/>
      <c r="C134" s="191"/>
      <c r="D134" s="191"/>
      <c r="E134" s="191"/>
      <c r="F134" s="50"/>
      <c r="G134" s="50"/>
      <c r="H134" s="50"/>
      <c r="I134" s="45"/>
      <c r="J134" s="45"/>
      <c r="K134" s="45"/>
      <c r="L134" s="46"/>
      <c r="M134" s="46"/>
      <c r="N134" s="46"/>
      <c r="O134" s="46"/>
    </row>
    <row r="135" spans="1:15" ht="16.5" customHeight="1">
      <c r="A135" s="44"/>
      <c r="B135" s="43"/>
      <c r="C135" s="46"/>
      <c r="D135" s="45"/>
      <c r="E135" s="46"/>
      <c r="F135" s="46"/>
      <c r="G135" s="46"/>
      <c r="H135" s="46"/>
      <c r="I135" s="45"/>
      <c r="J135" s="45"/>
      <c r="K135" s="45"/>
      <c r="L135" s="46"/>
      <c r="M135" s="46"/>
      <c r="N135" s="46"/>
      <c r="O135" s="46"/>
    </row>
    <row r="136" spans="1:15" ht="16.5" customHeight="1">
      <c r="A136" s="44"/>
      <c r="B136" s="43"/>
      <c r="C136" s="46"/>
      <c r="D136" s="45"/>
      <c r="E136" s="46"/>
      <c r="F136" s="46"/>
      <c r="G136" s="46"/>
      <c r="H136" s="46"/>
      <c r="I136" s="45"/>
      <c r="J136" s="45"/>
      <c r="K136" s="45"/>
      <c r="L136" s="46"/>
      <c r="M136" s="46"/>
      <c r="N136" s="46"/>
      <c r="O136" s="46"/>
    </row>
    <row r="137" spans="1:15" ht="16.5" customHeight="1">
      <c r="A137" s="44"/>
      <c r="B137" s="43"/>
      <c r="C137" s="46"/>
      <c r="D137" s="45"/>
      <c r="E137" s="46"/>
      <c r="F137" s="46"/>
      <c r="G137" s="46"/>
      <c r="H137" s="46"/>
      <c r="I137" s="45"/>
      <c r="J137" s="45"/>
      <c r="K137" s="45"/>
      <c r="L137" s="46"/>
      <c r="M137" s="46"/>
      <c r="N137" s="46"/>
      <c r="O137" s="46"/>
    </row>
    <row r="138" spans="1:15" ht="16.5" customHeight="1">
      <c r="A138" s="44"/>
      <c r="B138" s="43"/>
      <c r="C138" s="46"/>
      <c r="D138" s="45"/>
      <c r="E138" s="46"/>
      <c r="F138" s="46"/>
      <c r="G138" s="46"/>
      <c r="H138" s="46"/>
      <c r="I138" s="45"/>
      <c r="J138" s="45"/>
      <c r="K138" s="45"/>
      <c r="L138" s="46"/>
      <c r="M138" s="46"/>
      <c r="N138" s="46"/>
      <c r="O138" s="46"/>
    </row>
    <row r="139" spans="1:15" ht="15" customHeight="1" thickBot="1">
      <c r="A139" s="47"/>
      <c r="B139" s="48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1:15" ht="15">
      <c r="A140" s="194" t="s">
        <v>129</v>
      </c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6"/>
    </row>
    <row r="141" spans="1:15" ht="15">
      <c r="A141" s="197" t="s">
        <v>12</v>
      </c>
      <c r="B141" s="184" t="s">
        <v>13</v>
      </c>
      <c r="C141" s="184" t="s">
        <v>14</v>
      </c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98"/>
    </row>
    <row r="142" spans="1:15" ht="15">
      <c r="A142" s="197"/>
      <c r="B142" s="184"/>
      <c r="C142" s="6"/>
      <c r="D142" s="184" t="s">
        <v>76</v>
      </c>
      <c r="E142" s="184"/>
      <c r="F142" s="184"/>
      <c r="G142" s="184" t="s">
        <v>77</v>
      </c>
      <c r="H142" s="184"/>
      <c r="I142" s="184"/>
      <c r="J142" s="184" t="s">
        <v>78</v>
      </c>
      <c r="K142" s="184"/>
      <c r="L142" s="184"/>
      <c r="M142" s="184" t="s">
        <v>79</v>
      </c>
      <c r="N142" s="184"/>
      <c r="O142" s="198"/>
    </row>
    <row r="143" spans="1:15" ht="15">
      <c r="A143" s="197"/>
      <c r="B143" s="184"/>
      <c r="C143" s="6" t="s">
        <v>16</v>
      </c>
      <c r="D143" s="6" t="s">
        <v>64</v>
      </c>
      <c r="E143" s="6" t="s">
        <v>65</v>
      </c>
      <c r="F143" s="6" t="s">
        <v>66</v>
      </c>
      <c r="G143" s="6" t="s">
        <v>67</v>
      </c>
      <c r="H143" s="6" t="s">
        <v>68</v>
      </c>
      <c r="I143" s="6" t="s">
        <v>69</v>
      </c>
      <c r="J143" s="6" t="s">
        <v>70</v>
      </c>
      <c r="K143" s="6" t="s">
        <v>71</v>
      </c>
      <c r="L143" s="6" t="s">
        <v>72</v>
      </c>
      <c r="M143" s="6" t="s">
        <v>73</v>
      </c>
      <c r="N143" s="6" t="s">
        <v>74</v>
      </c>
      <c r="O143" s="21" t="s">
        <v>75</v>
      </c>
    </row>
    <row r="144" spans="1:15" ht="15">
      <c r="A144" s="22">
        <v>1</v>
      </c>
      <c r="B144" s="6">
        <v>2</v>
      </c>
      <c r="C144" s="6">
        <v>3</v>
      </c>
      <c r="D144" s="6">
        <v>4</v>
      </c>
      <c r="E144" s="6">
        <v>5</v>
      </c>
      <c r="F144" s="6">
        <v>6</v>
      </c>
      <c r="G144" s="6">
        <v>7</v>
      </c>
      <c r="H144" s="6">
        <v>8</v>
      </c>
      <c r="I144" s="6">
        <v>9</v>
      </c>
      <c r="J144" s="6">
        <v>10</v>
      </c>
      <c r="K144" s="6">
        <v>11</v>
      </c>
      <c r="L144" s="6">
        <v>12</v>
      </c>
      <c r="M144" s="6">
        <v>13</v>
      </c>
      <c r="N144" s="6">
        <v>14</v>
      </c>
      <c r="O144" s="21">
        <v>15</v>
      </c>
    </row>
    <row r="145" spans="1:15" ht="15" customHeight="1">
      <c r="A145" s="23" t="s">
        <v>21</v>
      </c>
      <c r="B145" s="7" t="s">
        <v>22</v>
      </c>
      <c r="C145" s="55">
        <f>SUM(D145:O145)</f>
        <v>4084</v>
      </c>
      <c r="D145" s="51">
        <v>480</v>
      </c>
      <c r="E145" s="51">
        <v>380</v>
      </c>
      <c r="F145" s="51">
        <v>350</v>
      </c>
      <c r="G145" s="51">
        <v>330</v>
      </c>
      <c r="H145" s="51">
        <v>280</v>
      </c>
      <c r="I145" s="51">
        <v>260</v>
      </c>
      <c r="J145" s="51">
        <v>240</v>
      </c>
      <c r="K145" s="51">
        <v>274</v>
      </c>
      <c r="L145" s="51">
        <v>280</v>
      </c>
      <c r="M145" s="51">
        <v>330</v>
      </c>
      <c r="N145" s="51">
        <v>390</v>
      </c>
      <c r="O145" s="52">
        <v>490</v>
      </c>
    </row>
    <row r="146" spans="1:15" ht="15" customHeight="1">
      <c r="A146" s="24" t="s">
        <v>23</v>
      </c>
      <c r="B146" s="8" t="s">
        <v>24</v>
      </c>
      <c r="C146" s="55">
        <f>SUM(D146:O146)</f>
        <v>36.436</v>
      </c>
      <c r="D146" s="51">
        <v>3.203</v>
      </c>
      <c r="E146" s="51">
        <v>3.203</v>
      </c>
      <c r="F146" s="51">
        <v>3.03</v>
      </c>
      <c r="G146" s="51">
        <v>3</v>
      </c>
      <c r="H146" s="51">
        <v>3</v>
      </c>
      <c r="I146" s="51">
        <v>3</v>
      </c>
      <c r="J146" s="51">
        <v>3</v>
      </c>
      <c r="K146" s="51">
        <v>3</v>
      </c>
      <c r="L146" s="51">
        <v>3</v>
      </c>
      <c r="M146" s="51">
        <v>3</v>
      </c>
      <c r="N146" s="51">
        <v>3</v>
      </c>
      <c r="O146" s="52">
        <v>3</v>
      </c>
    </row>
    <row r="147" spans="1:15" ht="15" customHeight="1">
      <c r="A147" s="25" t="s">
        <v>25</v>
      </c>
      <c r="B147" s="9" t="s">
        <v>26</v>
      </c>
      <c r="C147" s="54">
        <f aca="true" t="shared" si="39" ref="C147:O147">IF(C145=0,0,C146/C145)</f>
        <v>0.008921645445641528</v>
      </c>
      <c r="D147" s="54">
        <f t="shared" si="39"/>
        <v>0.006672916666666666</v>
      </c>
      <c r="E147" s="54">
        <f t="shared" si="39"/>
        <v>0.008428947368421051</v>
      </c>
      <c r="F147" s="54">
        <f t="shared" si="39"/>
        <v>0.008657142857142856</v>
      </c>
      <c r="G147" s="54">
        <f t="shared" si="39"/>
        <v>0.00909090909090909</v>
      </c>
      <c r="H147" s="54">
        <f t="shared" si="39"/>
        <v>0.010714285714285714</v>
      </c>
      <c r="I147" s="54">
        <f t="shared" si="39"/>
        <v>0.011538461538461539</v>
      </c>
      <c r="J147" s="54">
        <f t="shared" si="39"/>
        <v>0.0125</v>
      </c>
      <c r="K147" s="54">
        <f t="shared" si="39"/>
        <v>0.010948905109489052</v>
      </c>
      <c r="L147" s="54">
        <f t="shared" si="39"/>
        <v>0.010714285714285714</v>
      </c>
      <c r="M147" s="54">
        <f t="shared" si="39"/>
        <v>0.00909090909090909</v>
      </c>
      <c r="N147" s="54">
        <f t="shared" si="39"/>
        <v>0.007692307692307693</v>
      </c>
      <c r="O147" s="54">
        <f t="shared" si="39"/>
        <v>0.006122448979591836</v>
      </c>
    </row>
    <row r="148" spans="1:15" ht="15" customHeight="1">
      <c r="A148" s="24" t="s">
        <v>27</v>
      </c>
      <c r="B148" s="7" t="s">
        <v>28</v>
      </c>
      <c r="C148" s="55">
        <f>SUM(D148:O148)</f>
        <v>4047.5640000000003</v>
      </c>
      <c r="D148" s="56">
        <f aca="true" t="shared" si="40" ref="D148:O148">SUM(D149:D150)</f>
        <v>476.797</v>
      </c>
      <c r="E148" s="56">
        <f t="shared" si="40"/>
        <v>376.797</v>
      </c>
      <c r="F148" s="56">
        <f t="shared" si="40"/>
        <v>346.97</v>
      </c>
      <c r="G148" s="56">
        <f t="shared" si="40"/>
        <v>327</v>
      </c>
      <c r="H148" s="56">
        <f t="shared" si="40"/>
        <v>277</v>
      </c>
      <c r="I148" s="56">
        <f t="shared" si="40"/>
        <v>257</v>
      </c>
      <c r="J148" s="56">
        <f t="shared" si="40"/>
        <v>237</v>
      </c>
      <c r="K148" s="56">
        <f t="shared" si="40"/>
        <v>271</v>
      </c>
      <c r="L148" s="56">
        <f t="shared" si="40"/>
        <v>277</v>
      </c>
      <c r="M148" s="56">
        <f t="shared" si="40"/>
        <v>327</v>
      </c>
      <c r="N148" s="56">
        <f t="shared" si="40"/>
        <v>387</v>
      </c>
      <c r="O148" s="57">
        <f t="shared" si="40"/>
        <v>487</v>
      </c>
    </row>
    <row r="149" spans="1:15" ht="15" customHeight="1">
      <c r="A149" s="26" t="s">
        <v>29</v>
      </c>
      <c r="B149" s="9" t="s">
        <v>30</v>
      </c>
      <c r="C149" s="56">
        <f>SUM(D149:O149)</f>
        <v>4047.5640000000003</v>
      </c>
      <c r="D149" s="56">
        <f>D145-D146</f>
        <v>476.797</v>
      </c>
      <c r="E149" s="56">
        <f aca="true" t="shared" si="41" ref="E149:O149">E145-E146</f>
        <v>376.797</v>
      </c>
      <c r="F149" s="56">
        <f t="shared" si="41"/>
        <v>346.97</v>
      </c>
      <c r="G149" s="56">
        <f t="shared" si="41"/>
        <v>327</v>
      </c>
      <c r="H149" s="56">
        <f t="shared" si="41"/>
        <v>277</v>
      </c>
      <c r="I149" s="56">
        <f t="shared" si="41"/>
        <v>257</v>
      </c>
      <c r="J149" s="56">
        <f t="shared" si="41"/>
        <v>237</v>
      </c>
      <c r="K149" s="56">
        <f t="shared" si="41"/>
        <v>271</v>
      </c>
      <c r="L149" s="56">
        <f t="shared" si="41"/>
        <v>277</v>
      </c>
      <c r="M149" s="56">
        <f t="shared" si="41"/>
        <v>327</v>
      </c>
      <c r="N149" s="56">
        <f t="shared" si="41"/>
        <v>387</v>
      </c>
      <c r="O149" s="57">
        <f t="shared" si="41"/>
        <v>487</v>
      </c>
    </row>
    <row r="150" spans="1:15" ht="15" customHeight="1">
      <c r="A150" s="26" t="s">
        <v>31</v>
      </c>
      <c r="B150" s="9" t="s">
        <v>32</v>
      </c>
      <c r="C150" s="56">
        <f>SUM(D150:O150)</f>
        <v>0</v>
      </c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2"/>
    </row>
    <row r="151" spans="1:15" ht="15" customHeight="1">
      <c r="A151" s="24" t="s">
        <v>34</v>
      </c>
      <c r="B151" s="10" t="s">
        <v>94</v>
      </c>
      <c r="C151" s="55">
        <f>SUM(D151:O151)</f>
        <v>0</v>
      </c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2"/>
    </row>
    <row r="152" spans="1:15" ht="15" customHeight="1">
      <c r="A152" s="26" t="s">
        <v>35</v>
      </c>
      <c r="B152" s="9" t="s">
        <v>36</v>
      </c>
      <c r="C152" s="54">
        <f aca="true" t="shared" si="42" ref="C152:O152">IF(C148=0,0,C151/C148)</f>
        <v>0</v>
      </c>
      <c r="D152" s="54">
        <f t="shared" si="42"/>
        <v>0</v>
      </c>
      <c r="E152" s="54">
        <f t="shared" si="42"/>
        <v>0</v>
      </c>
      <c r="F152" s="54">
        <f t="shared" si="42"/>
        <v>0</v>
      </c>
      <c r="G152" s="54">
        <f t="shared" si="42"/>
        <v>0</v>
      </c>
      <c r="H152" s="54">
        <f t="shared" si="42"/>
        <v>0</v>
      </c>
      <c r="I152" s="54">
        <f t="shared" si="42"/>
        <v>0</v>
      </c>
      <c r="J152" s="54">
        <f t="shared" si="42"/>
        <v>0</v>
      </c>
      <c r="K152" s="54">
        <f t="shared" si="42"/>
        <v>0</v>
      </c>
      <c r="L152" s="54">
        <f t="shared" si="42"/>
        <v>0</v>
      </c>
      <c r="M152" s="54">
        <f t="shared" si="42"/>
        <v>0</v>
      </c>
      <c r="N152" s="54">
        <f t="shared" si="42"/>
        <v>0</v>
      </c>
      <c r="O152" s="54">
        <f t="shared" si="42"/>
        <v>0</v>
      </c>
    </row>
    <row r="153" spans="1:15" ht="27" customHeight="1">
      <c r="A153" s="26" t="s">
        <v>37</v>
      </c>
      <c r="B153" s="9" t="s">
        <v>101</v>
      </c>
      <c r="C153" s="56">
        <f>SUM(D153:O153)</f>
        <v>0</v>
      </c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2"/>
    </row>
    <row r="154" spans="1:15" ht="15" customHeight="1">
      <c r="A154" s="24" t="s">
        <v>38</v>
      </c>
      <c r="B154" s="10" t="s">
        <v>39</v>
      </c>
      <c r="C154" s="55">
        <f>SUM(D154:O154)</f>
        <v>4047.5640000000003</v>
      </c>
      <c r="D154" s="55">
        <f aca="true" t="shared" si="43" ref="D154:O154">D148-D151-D153</f>
        <v>476.797</v>
      </c>
      <c r="E154" s="55">
        <f t="shared" si="43"/>
        <v>376.797</v>
      </c>
      <c r="F154" s="55">
        <f t="shared" si="43"/>
        <v>346.97</v>
      </c>
      <c r="G154" s="55">
        <f t="shared" si="43"/>
        <v>327</v>
      </c>
      <c r="H154" s="55">
        <f t="shared" si="43"/>
        <v>277</v>
      </c>
      <c r="I154" s="55">
        <f t="shared" si="43"/>
        <v>257</v>
      </c>
      <c r="J154" s="55">
        <f t="shared" si="43"/>
        <v>237</v>
      </c>
      <c r="K154" s="55">
        <f t="shared" si="43"/>
        <v>271</v>
      </c>
      <c r="L154" s="55">
        <f t="shared" si="43"/>
        <v>277</v>
      </c>
      <c r="M154" s="55">
        <f t="shared" si="43"/>
        <v>327</v>
      </c>
      <c r="N154" s="55">
        <f t="shared" si="43"/>
        <v>387</v>
      </c>
      <c r="O154" s="58">
        <f t="shared" si="43"/>
        <v>487</v>
      </c>
    </row>
    <row r="155" spans="1:15" ht="15" customHeight="1">
      <c r="A155" s="26" t="s">
        <v>40</v>
      </c>
      <c r="B155" s="11" t="s">
        <v>41</v>
      </c>
      <c r="C155" s="56">
        <f>SUM(D155:O155)</f>
        <v>0</v>
      </c>
      <c r="D155" s="56">
        <f>D156+D172+D180</f>
        <v>0</v>
      </c>
      <c r="E155" s="59">
        <f aca="true" t="shared" si="44" ref="E155:O155">E156+E172+E180</f>
        <v>0</v>
      </c>
      <c r="F155" s="56">
        <f t="shared" si="44"/>
        <v>0</v>
      </c>
      <c r="G155" s="56">
        <f t="shared" si="44"/>
        <v>0</v>
      </c>
      <c r="H155" s="56">
        <f t="shared" si="44"/>
        <v>0</v>
      </c>
      <c r="I155" s="56">
        <f t="shared" si="44"/>
        <v>0</v>
      </c>
      <c r="J155" s="56">
        <f t="shared" si="44"/>
        <v>0</v>
      </c>
      <c r="K155" s="56">
        <f t="shared" si="44"/>
        <v>0</v>
      </c>
      <c r="L155" s="56">
        <f t="shared" si="44"/>
        <v>0</v>
      </c>
      <c r="M155" s="56">
        <f t="shared" si="44"/>
        <v>0</v>
      </c>
      <c r="N155" s="56">
        <f t="shared" si="44"/>
        <v>0</v>
      </c>
      <c r="O155" s="57">
        <f t="shared" si="44"/>
        <v>0</v>
      </c>
    </row>
    <row r="156" spans="1:15" ht="15" customHeight="1">
      <c r="A156" s="26" t="s">
        <v>43</v>
      </c>
      <c r="B156" s="12" t="s">
        <v>80</v>
      </c>
      <c r="C156" s="56">
        <f>SUM(D156:O156)</f>
        <v>0</v>
      </c>
      <c r="D156" s="56">
        <f>D158+D165</f>
        <v>0</v>
      </c>
      <c r="E156" s="56">
        <f aca="true" t="shared" si="45" ref="E156:O156">E158+E165</f>
        <v>0</v>
      </c>
      <c r="F156" s="56">
        <f t="shared" si="45"/>
        <v>0</v>
      </c>
      <c r="G156" s="56">
        <f t="shared" si="45"/>
        <v>0</v>
      </c>
      <c r="H156" s="56">
        <f t="shared" si="45"/>
        <v>0</v>
      </c>
      <c r="I156" s="56">
        <f t="shared" si="45"/>
        <v>0</v>
      </c>
      <c r="J156" s="56">
        <f t="shared" si="45"/>
        <v>0</v>
      </c>
      <c r="K156" s="56">
        <f t="shared" si="45"/>
        <v>0</v>
      </c>
      <c r="L156" s="56">
        <f t="shared" si="45"/>
        <v>0</v>
      </c>
      <c r="M156" s="56">
        <f t="shared" si="45"/>
        <v>0</v>
      </c>
      <c r="N156" s="56">
        <f t="shared" si="45"/>
        <v>0</v>
      </c>
      <c r="O156" s="57">
        <f t="shared" si="45"/>
        <v>0</v>
      </c>
    </row>
    <row r="157" spans="1:15" ht="15" customHeight="1">
      <c r="A157" s="26"/>
      <c r="B157" s="13" t="s">
        <v>42</v>
      </c>
      <c r="C157" s="53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3"/>
    </row>
    <row r="158" spans="1:15" ht="15" customHeight="1">
      <c r="A158" s="26" t="s">
        <v>102</v>
      </c>
      <c r="B158" s="14" t="s">
        <v>87</v>
      </c>
      <c r="C158" s="56">
        <f aca="true" t="shared" si="46" ref="C158:C172">SUM(D158:O158)</f>
        <v>0</v>
      </c>
      <c r="D158" s="56">
        <f>SUM(D159:D164)</f>
        <v>0</v>
      </c>
      <c r="E158" s="56">
        <f aca="true" t="shared" si="47" ref="E158:O158">SUM(E159:E164)</f>
        <v>0</v>
      </c>
      <c r="F158" s="56">
        <f t="shared" si="47"/>
        <v>0</v>
      </c>
      <c r="G158" s="56">
        <f t="shared" si="47"/>
        <v>0</v>
      </c>
      <c r="H158" s="56">
        <f t="shared" si="47"/>
        <v>0</v>
      </c>
      <c r="I158" s="56">
        <f t="shared" si="47"/>
        <v>0</v>
      </c>
      <c r="J158" s="56">
        <f t="shared" si="47"/>
        <v>0</v>
      </c>
      <c r="K158" s="56">
        <f t="shared" si="47"/>
        <v>0</v>
      </c>
      <c r="L158" s="56">
        <f t="shared" si="47"/>
        <v>0</v>
      </c>
      <c r="M158" s="56">
        <f t="shared" si="47"/>
        <v>0</v>
      </c>
      <c r="N158" s="56">
        <f t="shared" si="47"/>
        <v>0</v>
      </c>
      <c r="O158" s="57">
        <f t="shared" si="47"/>
        <v>0</v>
      </c>
    </row>
    <row r="159" spans="1:15" ht="15" customHeight="1">
      <c r="A159" s="26"/>
      <c r="B159" s="15" t="s">
        <v>81</v>
      </c>
      <c r="C159" s="56">
        <f t="shared" si="46"/>
        <v>0</v>
      </c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2"/>
    </row>
    <row r="160" spans="1:15" ht="15" customHeight="1">
      <c r="A160" s="26"/>
      <c r="B160" s="15" t="s">
        <v>82</v>
      </c>
      <c r="C160" s="56">
        <f t="shared" si="46"/>
        <v>0</v>
      </c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2"/>
    </row>
    <row r="161" spans="1:15" ht="15" customHeight="1">
      <c r="A161" s="26"/>
      <c r="B161" s="15" t="s">
        <v>83</v>
      </c>
      <c r="C161" s="56">
        <f t="shared" si="46"/>
        <v>0</v>
      </c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2"/>
    </row>
    <row r="162" spans="1:15" ht="15" customHeight="1">
      <c r="A162" s="26"/>
      <c r="B162" s="15" t="s">
        <v>84</v>
      </c>
      <c r="C162" s="56">
        <f t="shared" si="46"/>
        <v>0</v>
      </c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2"/>
    </row>
    <row r="163" spans="1:15" ht="15" customHeight="1">
      <c r="A163" s="26"/>
      <c r="B163" s="15" t="s">
        <v>85</v>
      </c>
      <c r="C163" s="56">
        <f t="shared" si="46"/>
        <v>0</v>
      </c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2"/>
    </row>
    <row r="164" spans="1:15" ht="15" customHeight="1">
      <c r="A164" s="26"/>
      <c r="B164" s="15" t="s">
        <v>86</v>
      </c>
      <c r="C164" s="56">
        <f t="shared" si="46"/>
        <v>0</v>
      </c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2"/>
    </row>
    <row r="165" spans="1:15" ht="15" customHeight="1">
      <c r="A165" s="26" t="s">
        <v>103</v>
      </c>
      <c r="B165" s="14" t="s">
        <v>90</v>
      </c>
      <c r="C165" s="56">
        <f t="shared" si="46"/>
        <v>0</v>
      </c>
      <c r="D165" s="56">
        <f>SUM(D166:D171)</f>
        <v>0</v>
      </c>
      <c r="E165" s="56">
        <f aca="true" t="shared" si="48" ref="E165:O165">SUM(E166:E171)</f>
        <v>0</v>
      </c>
      <c r="F165" s="56">
        <f t="shared" si="48"/>
        <v>0</v>
      </c>
      <c r="G165" s="56">
        <f t="shared" si="48"/>
        <v>0</v>
      </c>
      <c r="H165" s="56">
        <f t="shared" si="48"/>
        <v>0</v>
      </c>
      <c r="I165" s="56">
        <f t="shared" si="48"/>
        <v>0</v>
      </c>
      <c r="J165" s="56">
        <f t="shared" si="48"/>
        <v>0</v>
      </c>
      <c r="K165" s="56">
        <f t="shared" si="48"/>
        <v>0</v>
      </c>
      <c r="L165" s="56">
        <f t="shared" si="48"/>
        <v>0</v>
      </c>
      <c r="M165" s="56">
        <f t="shared" si="48"/>
        <v>0</v>
      </c>
      <c r="N165" s="56">
        <f t="shared" si="48"/>
        <v>0</v>
      </c>
      <c r="O165" s="57">
        <f t="shared" si="48"/>
        <v>0</v>
      </c>
    </row>
    <row r="166" spans="1:15" ht="15" customHeight="1">
      <c r="A166" s="26"/>
      <c r="B166" s="15" t="s">
        <v>81</v>
      </c>
      <c r="C166" s="56">
        <f t="shared" si="46"/>
        <v>0</v>
      </c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2"/>
    </row>
    <row r="167" spans="1:15" ht="15" customHeight="1">
      <c r="A167" s="26"/>
      <c r="B167" s="15" t="s">
        <v>82</v>
      </c>
      <c r="C167" s="56">
        <f t="shared" si="46"/>
        <v>0</v>
      </c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2"/>
    </row>
    <row r="168" spans="1:15" ht="15" customHeight="1">
      <c r="A168" s="26"/>
      <c r="B168" s="15" t="s">
        <v>83</v>
      </c>
      <c r="C168" s="56">
        <f t="shared" si="46"/>
        <v>0</v>
      </c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2"/>
    </row>
    <row r="169" spans="1:15" ht="15" customHeight="1">
      <c r="A169" s="26"/>
      <c r="B169" s="15" t="s">
        <v>84</v>
      </c>
      <c r="C169" s="56">
        <f t="shared" si="46"/>
        <v>0</v>
      </c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2"/>
    </row>
    <row r="170" spans="1:15" ht="15" customHeight="1">
      <c r="A170" s="26"/>
      <c r="B170" s="15" t="s">
        <v>85</v>
      </c>
      <c r="C170" s="56">
        <f t="shared" si="46"/>
        <v>0</v>
      </c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2"/>
    </row>
    <row r="171" spans="1:15" ht="15" customHeight="1">
      <c r="A171" s="26"/>
      <c r="B171" s="15" t="s">
        <v>86</v>
      </c>
      <c r="C171" s="56">
        <f t="shared" si="46"/>
        <v>0</v>
      </c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2"/>
    </row>
    <row r="172" spans="1:15" ht="15" customHeight="1">
      <c r="A172" s="26" t="s">
        <v>44</v>
      </c>
      <c r="B172" s="16" t="s">
        <v>88</v>
      </c>
      <c r="C172" s="56">
        <f t="shared" si="46"/>
        <v>0</v>
      </c>
      <c r="D172" s="56">
        <f>SUM(D174:D179)</f>
        <v>0</v>
      </c>
      <c r="E172" s="56">
        <f aca="true" t="shared" si="49" ref="E172:O172">SUM(E174:E179)</f>
        <v>0</v>
      </c>
      <c r="F172" s="56">
        <f t="shared" si="49"/>
        <v>0</v>
      </c>
      <c r="G172" s="56">
        <f t="shared" si="49"/>
        <v>0</v>
      </c>
      <c r="H172" s="56">
        <f t="shared" si="49"/>
        <v>0</v>
      </c>
      <c r="I172" s="56">
        <f t="shared" si="49"/>
        <v>0</v>
      </c>
      <c r="J172" s="56">
        <f t="shared" si="49"/>
        <v>0</v>
      </c>
      <c r="K172" s="56">
        <f t="shared" si="49"/>
        <v>0</v>
      </c>
      <c r="L172" s="56">
        <f t="shared" si="49"/>
        <v>0</v>
      </c>
      <c r="M172" s="56">
        <f t="shared" si="49"/>
        <v>0</v>
      </c>
      <c r="N172" s="56">
        <f t="shared" si="49"/>
        <v>0</v>
      </c>
      <c r="O172" s="57">
        <f t="shared" si="49"/>
        <v>0</v>
      </c>
    </row>
    <row r="173" spans="1:15" ht="15" customHeight="1">
      <c r="A173" s="26"/>
      <c r="B173" s="17" t="s">
        <v>42</v>
      </c>
      <c r="C173" s="53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3"/>
    </row>
    <row r="174" spans="1:15" ht="15" customHeight="1">
      <c r="A174" s="26"/>
      <c r="B174" s="15" t="s">
        <v>81</v>
      </c>
      <c r="C174" s="59">
        <f aca="true" t="shared" si="50" ref="C174:C200">SUM(D174:O174)</f>
        <v>0</v>
      </c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2"/>
    </row>
    <row r="175" spans="1:15" ht="15" customHeight="1">
      <c r="A175" s="26"/>
      <c r="B175" s="15" t="s">
        <v>82</v>
      </c>
      <c r="C175" s="59">
        <f t="shared" si="50"/>
        <v>0</v>
      </c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2"/>
    </row>
    <row r="176" spans="1:15" ht="15" customHeight="1">
      <c r="A176" s="26"/>
      <c r="B176" s="15" t="s">
        <v>83</v>
      </c>
      <c r="C176" s="59">
        <f t="shared" si="50"/>
        <v>0</v>
      </c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2"/>
    </row>
    <row r="177" spans="1:15" ht="15" customHeight="1">
      <c r="A177" s="26"/>
      <c r="B177" s="15" t="s">
        <v>84</v>
      </c>
      <c r="C177" s="59">
        <f t="shared" si="50"/>
        <v>0</v>
      </c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2"/>
    </row>
    <row r="178" spans="1:15" ht="15" customHeight="1">
      <c r="A178" s="26"/>
      <c r="B178" s="15" t="s">
        <v>85</v>
      </c>
      <c r="C178" s="59">
        <f t="shared" si="50"/>
        <v>0</v>
      </c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2"/>
    </row>
    <row r="179" spans="1:15" ht="15" customHeight="1">
      <c r="A179" s="26"/>
      <c r="B179" s="15" t="s">
        <v>86</v>
      </c>
      <c r="C179" s="59">
        <f t="shared" si="50"/>
        <v>0</v>
      </c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2"/>
    </row>
    <row r="180" spans="1:15" ht="15" customHeight="1">
      <c r="A180" s="26" t="s">
        <v>45</v>
      </c>
      <c r="B180" s="16" t="s">
        <v>130</v>
      </c>
      <c r="C180" s="59">
        <f t="shared" si="50"/>
        <v>0</v>
      </c>
      <c r="D180" s="56">
        <f>SUM(D181:D186)</f>
        <v>0</v>
      </c>
      <c r="E180" s="56">
        <f aca="true" t="shared" si="51" ref="E180:O180">SUM(E181:E186)</f>
        <v>0</v>
      </c>
      <c r="F180" s="56">
        <f t="shared" si="51"/>
        <v>0</v>
      </c>
      <c r="G180" s="56">
        <f t="shared" si="51"/>
        <v>0</v>
      </c>
      <c r="H180" s="56">
        <f t="shared" si="51"/>
        <v>0</v>
      </c>
      <c r="I180" s="56">
        <f t="shared" si="51"/>
        <v>0</v>
      </c>
      <c r="J180" s="56">
        <f t="shared" si="51"/>
        <v>0</v>
      </c>
      <c r="K180" s="56">
        <f t="shared" si="51"/>
        <v>0</v>
      </c>
      <c r="L180" s="56">
        <f t="shared" si="51"/>
        <v>0</v>
      </c>
      <c r="M180" s="56">
        <f t="shared" si="51"/>
        <v>0</v>
      </c>
      <c r="N180" s="56">
        <f t="shared" si="51"/>
        <v>0</v>
      </c>
      <c r="O180" s="57">
        <f t="shared" si="51"/>
        <v>0</v>
      </c>
    </row>
    <row r="181" spans="1:15" ht="15" customHeight="1">
      <c r="A181" s="26"/>
      <c r="B181" s="15" t="s">
        <v>81</v>
      </c>
      <c r="C181" s="59">
        <f t="shared" si="50"/>
        <v>0</v>
      </c>
      <c r="D181" s="59">
        <f>'Реализация прирав. к населению'!D117</f>
        <v>0</v>
      </c>
      <c r="E181" s="59">
        <f>'Реализация прирав. к населению'!E117</f>
        <v>0</v>
      </c>
      <c r="F181" s="59">
        <f>'Реализация прирав. к населению'!F117</f>
        <v>0</v>
      </c>
      <c r="G181" s="59">
        <f>'Реализация прирав. к населению'!G117</f>
        <v>0</v>
      </c>
      <c r="H181" s="59">
        <f>'Реализация прирав. к населению'!H117</f>
        <v>0</v>
      </c>
      <c r="I181" s="59">
        <f>'Реализация прирав. к населению'!I117</f>
        <v>0</v>
      </c>
      <c r="J181" s="59">
        <f>'Реализация прирав. к населению'!J117</f>
        <v>0</v>
      </c>
      <c r="K181" s="59">
        <f>'Реализация прирав. к населению'!K117</f>
        <v>0</v>
      </c>
      <c r="L181" s="59">
        <f>'Реализация прирав. к населению'!L117</f>
        <v>0</v>
      </c>
      <c r="M181" s="59">
        <f>'Реализация прирав. к населению'!M117</f>
        <v>0</v>
      </c>
      <c r="N181" s="59">
        <f>'Реализация прирав. к населению'!N117</f>
        <v>0</v>
      </c>
      <c r="O181" s="67">
        <f>'Реализация прирав. к населению'!O117</f>
        <v>0</v>
      </c>
    </row>
    <row r="182" spans="1:15" ht="15" customHeight="1">
      <c r="A182" s="26"/>
      <c r="B182" s="15" t="s">
        <v>82</v>
      </c>
      <c r="C182" s="59">
        <f t="shared" si="50"/>
        <v>0</v>
      </c>
      <c r="D182" s="59">
        <f>'Реализация прирав. к населению'!D118</f>
        <v>0</v>
      </c>
      <c r="E182" s="59">
        <f>'Реализация прирав. к населению'!E118</f>
        <v>0</v>
      </c>
      <c r="F182" s="59">
        <f>'Реализация прирав. к населению'!F118</f>
        <v>0</v>
      </c>
      <c r="G182" s="59">
        <f>'Реализация прирав. к населению'!G118</f>
        <v>0</v>
      </c>
      <c r="H182" s="59">
        <f>'Реализация прирав. к населению'!H118</f>
        <v>0</v>
      </c>
      <c r="I182" s="59">
        <f>'Реализация прирав. к населению'!I118</f>
        <v>0</v>
      </c>
      <c r="J182" s="59">
        <f>'Реализация прирав. к населению'!J118</f>
        <v>0</v>
      </c>
      <c r="K182" s="59">
        <f>'Реализация прирав. к населению'!K118</f>
        <v>0</v>
      </c>
      <c r="L182" s="59">
        <f>'Реализация прирав. к населению'!L118</f>
        <v>0</v>
      </c>
      <c r="M182" s="59">
        <f>'Реализация прирав. к населению'!M118</f>
        <v>0</v>
      </c>
      <c r="N182" s="59">
        <f>'Реализация прирав. к населению'!N118</f>
        <v>0</v>
      </c>
      <c r="O182" s="67">
        <f>'Реализация прирав. к населению'!O118</f>
        <v>0</v>
      </c>
    </row>
    <row r="183" spans="1:15" ht="15" customHeight="1">
      <c r="A183" s="26"/>
      <c r="B183" s="15" t="s">
        <v>83</v>
      </c>
      <c r="C183" s="59">
        <f t="shared" si="50"/>
        <v>0</v>
      </c>
      <c r="D183" s="59">
        <f>'Реализация прирав. к населению'!D119</f>
        <v>0</v>
      </c>
      <c r="E183" s="59">
        <f>'Реализация прирав. к населению'!E119</f>
        <v>0</v>
      </c>
      <c r="F183" s="59">
        <f>'Реализация прирав. к населению'!F119</f>
        <v>0</v>
      </c>
      <c r="G183" s="59">
        <f>'Реализация прирав. к населению'!G119</f>
        <v>0</v>
      </c>
      <c r="H183" s="59">
        <f>'Реализация прирав. к населению'!H119</f>
        <v>0</v>
      </c>
      <c r="I183" s="59">
        <f>'Реализация прирав. к населению'!I119</f>
        <v>0</v>
      </c>
      <c r="J183" s="59">
        <f>'Реализация прирав. к населению'!J119</f>
        <v>0</v>
      </c>
      <c r="K183" s="59">
        <f>'Реализация прирав. к населению'!K119</f>
        <v>0</v>
      </c>
      <c r="L183" s="59">
        <f>'Реализация прирав. к населению'!L119</f>
        <v>0</v>
      </c>
      <c r="M183" s="59">
        <f>'Реализация прирав. к населению'!M119</f>
        <v>0</v>
      </c>
      <c r="N183" s="59">
        <f>'Реализация прирав. к населению'!N119</f>
        <v>0</v>
      </c>
      <c r="O183" s="67">
        <f>'Реализация прирав. к населению'!O119</f>
        <v>0</v>
      </c>
    </row>
    <row r="184" spans="1:15" ht="15" customHeight="1">
      <c r="A184" s="26"/>
      <c r="B184" s="15" t="s">
        <v>84</v>
      </c>
      <c r="C184" s="59">
        <f t="shared" si="50"/>
        <v>0</v>
      </c>
      <c r="D184" s="59">
        <f>'Реализация прирав. к населению'!D120</f>
        <v>0</v>
      </c>
      <c r="E184" s="59">
        <f>'Реализация прирав. к населению'!E120</f>
        <v>0</v>
      </c>
      <c r="F184" s="59">
        <f>'Реализация прирав. к населению'!F120</f>
        <v>0</v>
      </c>
      <c r="G184" s="59">
        <f>'Реализация прирав. к населению'!G120</f>
        <v>0</v>
      </c>
      <c r="H184" s="59">
        <f>'Реализация прирав. к населению'!H120</f>
        <v>0</v>
      </c>
      <c r="I184" s="59">
        <f>'Реализация прирав. к населению'!I120</f>
        <v>0</v>
      </c>
      <c r="J184" s="59">
        <f>'Реализация прирав. к населению'!J120</f>
        <v>0</v>
      </c>
      <c r="K184" s="59">
        <f>'Реализация прирав. к населению'!K120</f>
        <v>0</v>
      </c>
      <c r="L184" s="59">
        <f>'Реализация прирав. к населению'!L120</f>
        <v>0</v>
      </c>
      <c r="M184" s="59">
        <f>'Реализация прирав. к населению'!M120</f>
        <v>0</v>
      </c>
      <c r="N184" s="59">
        <f>'Реализация прирав. к населению'!N120</f>
        <v>0</v>
      </c>
      <c r="O184" s="67">
        <f>'Реализация прирав. к населению'!O120</f>
        <v>0</v>
      </c>
    </row>
    <row r="185" spans="1:15" ht="15" customHeight="1">
      <c r="A185" s="26"/>
      <c r="B185" s="15" t="s">
        <v>85</v>
      </c>
      <c r="C185" s="59">
        <f t="shared" si="50"/>
        <v>0</v>
      </c>
      <c r="D185" s="59">
        <f>'Реализация прирав. к населению'!D121</f>
        <v>0</v>
      </c>
      <c r="E185" s="59">
        <f>'Реализация прирав. к населению'!E121</f>
        <v>0</v>
      </c>
      <c r="F185" s="59">
        <f>'Реализация прирав. к населению'!F121</f>
        <v>0</v>
      </c>
      <c r="G185" s="59">
        <f>'Реализация прирав. к населению'!G121</f>
        <v>0</v>
      </c>
      <c r="H185" s="59">
        <f>'Реализация прирав. к населению'!H121</f>
        <v>0</v>
      </c>
      <c r="I185" s="59">
        <f>'Реализация прирав. к населению'!I121</f>
        <v>0</v>
      </c>
      <c r="J185" s="59">
        <f>'Реализация прирав. к населению'!J121</f>
        <v>0</v>
      </c>
      <c r="K185" s="59">
        <f>'Реализация прирав. к населению'!K121</f>
        <v>0</v>
      </c>
      <c r="L185" s="59">
        <f>'Реализация прирав. к населению'!L121</f>
        <v>0</v>
      </c>
      <c r="M185" s="59">
        <f>'Реализация прирав. к населению'!M121</f>
        <v>0</v>
      </c>
      <c r="N185" s="59">
        <f>'Реализация прирав. к населению'!N121</f>
        <v>0</v>
      </c>
      <c r="O185" s="67">
        <f>'Реализация прирав. к населению'!O121</f>
        <v>0</v>
      </c>
    </row>
    <row r="186" spans="1:15" ht="15" customHeight="1">
      <c r="A186" s="26"/>
      <c r="B186" s="15" t="s">
        <v>86</v>
      </c>
      <c r="C186" s="59">
        <f t="shared" si="50"/>
        <v>0</v>
      </c>
      <c r="D186" s="59">
        <f>'Реализация прирав. к населению'!D122</f>
        <v>0</v>
      </c>
      <c r="E186" s="59">
        <f>'Реализация прирав. к населению'!E122</f>
        <v>0</v>
      </c>
      <c r="F186" s="59">
        <f>'Реализация прирав. к населению'!F122</f>
        <v>0</v>
      </c>
      <c r="G186" s="59">
        <f>'Реализация прирав. к населению'!G122</f>
        <v>0</v>
      </c>
      <c r="H186" s="59">
        <f>'Реализация прирав. к населению'!H122</f>
        <v>0</v>
      </c>
      <c r="I186" s="59">
        <f>'Реализация прирав. к населению'!I122</f>
        <v>0</v>
      </c>
      <c r="J186" s="59">
        <f>'Реализация прирав. к населению'!J122</f>
        <v>0</v>
      </c>
      <c r="K186" s="59">
        <f>'Реализация прирав. к населению'!K122</f>
        <v>0</v>
      </c>
      <c r="L186" s="59">
        <f>'Реализация прирав. к населению'!L122</f>
        <v>0</v>
      </c>
      <c r="M186" s="59">
        <f>'Реализация прирав. к населению'!M122</f>
        <v>0</v>
      </c>
      <c r="N186" s="59">
        <f>'Реализация прирав. к населению'!N122</f>
        <v>0</v>
      </c>
      <c r="O186" s="67">
        <f>'Реализация прирав. к населению'!O122</f>
        <v>0</v>
      </c>
    </row>
    <row r="187" spans="1:15" ht="15" customHeight="1">
      <c r="A187" s="26" t="s">
        <v>46</v>
      </c>
      <c r="B187" s="11" t="s">
        <v>47</v>
      </c>
      <c r="C187" s="59">
        <f t="shared" si="50"/>
        <v>4047.5640000000003</v>
      </c>
      <c r="D187" s="56">
        <f>D188+D192+D193</f>
        <v>476.797</v>
      </c>
      <c r="E187" s="56">
        <f aca="true" t="shared" si="52" ref="E187:O187">E188+E192+E193</f>
        <v>376.797</v>
      </c>
      <c r="F187" s="56">
        <f t="shared" si="52"/>
        <v>346.97</v>
      </c>
      <c r="G187" s="56">
        <f t="shared" si="52"/>
        <v>327</v>
      </c>
      <c r="H187" s="56">
        <f t="shared" si="52"/>
        <v>277</v>
      </c>
      <c r="I187" s="56">
        <f t="shared" si="52"/>
        <v>257</v>
      </c>
      <c r="J187" s="56">
        <f t="shared" si="52"/>
        <v>237</v>
      </c>
      <c r="K187" s="56">
        <f t="shared" si="52"/>
        <v>271</v>
      </c>
      <c r="L187" s="56">
        <f t="shared" si="52"/>
        <v>277</v>
      </c>
      <c r="M187" s="56">
        <f t="shared" si="52"/>
        <v>327</v>
      </c>
      <c r="N187" s="56">
        <f t="shared" si="52"/>
        <v>387</v>
      </c>
      <c r="O187" s="57">
        <f t="shared" si="52"/>
        <v>487</v>
      </c>
    </row>
    <row r="188" spans="1:15" ht="15" customHeight="1">
      <c r="A188" s="27" t="s">
        <v>48</v>
      </c>
      <c r="B188" s="12" t="s">
        <v>49</v>
      </c>
      <c r="C188" s="59">
        <f t="shared" si="50"/>
        <v>0</v>
      </c>
      <c r="D188" s="56">
        <f>D189+D190+D191</f>
        <v>0</v>
      </c>
      <c r="E188" s="56">
        <f aca="true" t="shared" si="53" ref="E188:O188">E189+E190+E191</f>
        <v>0</v>
      </c>
      <c r="F188" s="56">
        <f t="shared" si="53"/>
        <v>0</v>
      </c>
      <c r="G188" s="56">
        <f t="shared" si="53"/>
        <v>0</v>
      </c>
      <c r="H188" s="56">
        <f t="shared" si="53"/>
        <v>0</v>
      </c>
      <c r="I188" s="56">
        <f t="shared" si="53"/>
        <v>0</v>
      </c>
      <c r="J188" s="56">
        <f t="shared" si="53"/>
        <v>0</v>
      </c>
      <c r="K188" s="56">
        <f t="shared" si="53"/>
        <v>0</v>
      </c>
      <c r="L188" s="56">
        <f t="shared" si="53"/>
        <v>0</v>
      </c>
      <c r="M188" s="56">
        <f t="shared" si="53"/>
        <v>0</v>
      </c>
      <c r="N188" s="56">
        <f t="shared" si="53"/>
        <v>0</v>
      </c>
      <c r="O188" s="57">
        <f t="shared" si="53"/>
        <v>0</v>
      </c>
    </row>
    <row r="189" spans="1:15" ht="15" customHeight="1">
      <c r="A189" s="27" t="s">
        <v>50</v>
      </c>
      <c r="B189" s="18" t="s">
        <v>51</v>
      </c>
      <c r="C189" s="59">
        <f t="shared" si="50"/>
        <v>0</v>
      </c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2"/>
    </row>
    <row r="190" spans="1:15" ht="15" customHeight="1">
      <c r="A190" s="27" t="s">
        <v>52</v>
      </c>
      <c r="B190" s="18" t="s">
        <v>53</v>
      </c>
      <c r="C190" s="59">
        <f t="shared" si="50"/>
        <v>0</v>
      </c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2"/>
    </row>
    <row r="191" spans="1:15" ht="15" customHeight="1">
      <c r="A191" s="27" t="s">
        <v>54</v>
      </c>
      <c r="B191" s="18" t="s">
        <v>55</v>
      </c>
      <c r="C191" s="59">
        <f t="shared" si="50"/>
        <v>0</v>
      </c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2"/>
    </row>
    <row r="192" spans="1:15" ht="15" customHeight="1">
      <c r="A192" s="27" t="s">
        <v>56</v>
      </c>
      <c r="B192" s="12" t="s">
        <v>91</v>
      </c>
      <c r="C192" s="59">
        <f t="shared" si="50"/>
        <v>3697.5640000000003</v>
      </c>
      <c r="D192" s="51">
        <f>D154-D196</f>
        <v>440.997</v>
      </c>
      <c r="E192" s="51">
        <f aca="true" t="shared" si="54" ref="E192:O192">E154-E196</f>
        <v>341.59700000000004</v>
      </c>
      <c r="F192" s="51">
        <f t="shared" si="54"/>
        <v>316.97</v>
      </c>
      <c r="G192" s="51">
        <f t="shared" si="54"/>
        <v>297</v>
      </c>
      <c r="H192" s="51">
        <f t="shared" si="54"/>
        <v>252</v>
      </c>
      <c r="I192" s="51">
        <f t="shared" si="54"/>
        <v>233</v>
      </c>
      <c r="J192" s="51">
        <f t="shared" si="54"/>
        <v>214</v>
      </c>
      <c r="K192" s="51">
        <f t="shared" si="54"/>
        <v>247</v>
      </c>
      <c r="L192" s="51">
        <f t="shared" si="54"/>
        <v>253</v>
      </c>
      <c r="M192" s="51">
        <f t="shared" si="54"/>
        <v>293</v>
      </c>
      <c r="N192" s="51">
        <f t="shared" si="54"/>
        <v>352</v>
      </c>
      <c r="O192" s="51">
        <f t="shared" si="54"/>
        <v>457</v>
      </c>
    </row>
    <row r="193" spans="1:15" ht="15" customHeight="1">
      <c r="A193" s="27" t="s">
        <v>57</v>
      </c>
      <c r="B193" s="12" t="s">
        <v>58</v>
      </c>
      <c r="C193" s="59">
        <f t="shared" si="50"/>
        <v>350</v>
      </c>
      <c r="D193" s="59">
        <f aca="true" t="shared" si="55" ref="D193:O193">D194+D195</f>
        <v>35.8</v>
      </c>
      <c r="E193" s="59">
        <f t="shared" si="55"/>
        <v>35.2</v>
      </c>
      <c r="F193" s="59">
        <f t="shared" si="55"/>
        <v>30</v>
      </c>
      <c r="G193" s="59">
        <f t="shared" si="55"/>
        <v>30</v>
      </c>
      <c r="H193" s="59">
        <f t="shared" si="55"/>
        <v>25</v>
      </c>
      <c r="I193" s="59">
        <f t="shared" si="55"/>
        <v>24</v>
      </c>
      <c r="J193" s="59">
        <f t="shared" si="55"/>
        <v>23</v>
      </c>
      <c r="K193" s="59">
        <f t="shared" si="55"/>
        <v>24</v>
      </c>
      <c r="L193" s="59">
        <f t="shared" si="55"/>
        <v>24</v>
      </c>
      <c r="M193" s="59">
        <f t="shared" si="55"/>
        <v>34</v>
      </c>
      <c r="N193" s="59">
        <f t="shared" si="55"/>
        <v>35</v>
      </c>
      <c r="O193" s="59">
        <f t="shared" si="55"/>
        <v>30</v>
      </c>
    </row>
    <row r="194" spans="1:15" ht="15" customHeight="1">
      <c r="A194" s="27" t="s">
        <v>105</v>
      </c>
      <c r="B194" s="18" t="s">
        <v>104</v>
      </c>
      <c r="C194" s="59">
        <f t="shared" si="50"/>
        <v>0</v>
      </c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2"/>
    </row>
    <row r="195" spans="1:15" ht="15" customHeight="1">
      <c r="A195" s="27" t="s">
        <v>106</v>
      </c>
      <c r="B195" s="18" t="s">
        <v>58</v>
      </c>
      <c r="C195" s="59">
        <f t="shared" si="50"/>
        <v>350</v>
      </c>
      <c r="D195" s="59">
        <f aca="true" t="shared" si="56" ref="D195:O195">D196+D197+D198+D199</f>
        <v>35.8</v>
      </c>
      <c r="E195" s="59">
        <f t="shared" si="56"/>
        <v>35.2</v>
      </c>
      <c r="F195" s="59">
        <f t="shared" si="56"/>
        <v>30</v>
      </c>
      <c r="G195" s="59">
        <f t="shared" si="56"/>
        <v>30</v>
      </c>
      <c r="H195" s="59">
        <f t="shared" si="56"/>
        <v>25</v>
      </c>
      <c r="I195" s="59">
        <f t="shared" si="56"/>
        <v>24</v>
      </c>
      <c r="J195" s="59">
        <f t="shared" si="56"/>
        <v>23</v>
      </c>
      <c r="K195" s="59">
        <f t="shared" si="56"/>
        <v>24</v>
      </c>
      <c r="L195" s="59">
        <f t="shared" si="56"/>
        <v>24</v>
      </c>
      <c r="M195" s="59">
        <f t="shared" si="56"/>
        <v>34</v>
      </c>
      <c r="N195" s="59">
        <f t="shared" si="56"/>
        <v>35</v>
      </c>
      <c r="O195" s="59">
        <f t="shared" si="56"/>
        <v>30</v>
      </c>
    </row>
    <row r="196" spans="1:15" ht="40.5" customHeight="1">
      <c r="A196" s="27"/>
      <c r="B196" s="60" t="s">
        <v>108</v>
      </c>
      <c r="C196" s="59">
        <f t="shared" si="50"/>
        <v>350</v>
      </c>
      <c r="D196" s="51">
        <v>35.8</v>
      </c>
      <c r="E196" s="51">
        <v>35.2</v>
      </c>
      <c r="F196" s="51">
        <v>30</v>
      </c>
      <c r="G196" s="51">
        <v>30</v>
      </c>
      <c r="H196" s="51">
        <v>25</v>
      </c>
      <c r="I196" s="51">
        <v>24</v>
      </c>
      <c r="J196" s="51">
        <v>23</v>
      </c>
      <c r="K196" s="51">
        <v>24</v>
      </c>
      <c r="L196" s="51">
        <v>24</v>
      </c>
      <c r="M196" s="51">
        <v>34</v>
      </c>
      <c r="N196" s="51">
        <v>35</v>
      </c>
      <c r="O196" s="52">
        <v>30</v>
      </c>
    </row>
    <row r="197" spans="1:15" ht="40.5" customHeight="1">
      <c r="A197" s="27"/>
      <c r="B197" s="60" t="s">
        <v>109</v>
      </c>
      <c r="C197" s="59">
        <f t="shared" si="50"/>
        <v>0</v>
      </c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2"/>
    </row>
    <row r="198" spans="1:15" ht="40.5" customHeight="1">
      <c r="A198" s="27"/>
      <c r="B198" s="60" t="s">
        <v>110</v>
      </c>
      <c r="C198" s="59">
        <f t="shared" si="50"/>
        <v>0</v>
      </c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2"/>
    </row>
    <row r="199" spans="1:15" ht="40.5" customHeight="1">
      <c r="A199" s="27"/>
      <c r="B199" s="60" t="s">
        <v>111</v>
      </c>
      <c r="C199" s="59">
        <f t="shared" si="50"/>
        <v>0</v>
      </c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2"/>
    </row>
    <row r="200" spans="1:15" ht="15" customHeight="1">
      <c r="A200" s="27" t="s">
        <v>59</v>
      </c>
      <c r="B200" s="19" t="s">
        <v>60</v>
      </c>
      <c r="C200" s="61">
        <f t="shared" si="50"/>
        <v>4047.5640000000003</v>
      </c>
      <c r="D200" s="55">
        <f>D187+D155</f>
        <v>476.797</v>
      </c>
      <c r="E200" s="55">
        <f aca="true" t="shared" si="57" ref="E200:O200">E187+E155</f>
        <v>376.797</v>
      </c>
      <c r="F200" s="55">
        <f t="shared" si="57"/>
        <v>346.97</v>
      </c>
      <c r="G200" s="55">
        <f t="shared" si="57"/>
        <v>327</v>
      </c>
      <c r="H200" s="55">
        <f t="shared" si="57"/>
        <v>277</v>
      </c>
      <c r="I200" s="55">
        <f t="shared" si="57"/>
        <v>257</v>
      </c>
      <c r="J200" s="55">
        <f t="shared" si="57"/>
        <v>237</v>
      </c>
      <c r="K200" s="55">
        <f t="shared" si="57"/>
        <v>271</v>
      </c>
      <c r="L200" s="55">
        <f t="shared" si="57"/>
        <v>277</v>
      </c>
      <c r="M200" s="55">
        <f t="shared" si="57"/>
        <v>327</v>
      </c>
      <c r="N200" s="55">
        <f t="shared" si="57"/>
        <v>387</v>
      </c>
      <c r="O200" s="58">
        <f t="shared" si="57"/>
        <v>487</v>
      </c>
    </row>
    <row r="201" spans="1:15" ht="15" customHeight="1" thickBot="1">
      <c r="A201" s="28" t="s">
        <v>61</v>
      </c>
      <c r="B201" s="29" t="s">
        <v>62</v>
      </c>
      <c r="C201" s="30" t="str">
        <f aca="true" t="shared" si="58" ref="C201:O201">IF(ROUND(C154-C200,3)=0,"ОК","ОШИБКА")</f>
        <v>ОК</v>
      </c>
      <c r="D201" s="30" t="str">
        <f t="shared" si="58"/>
        <v>ОК</v>
      </c>
      <c r="E201" s="30" t="str">
        <f t="shared" si="58"/>
        <v>ОК</v>
      </c>
      <c r="F201" s="30" t="str">
        <f t="shared" si="58"/>
        <v>ОК</v>
      </c>
      <c r="G201" s="30" t="str">
        <f t="shared" si="58"/>
        <v>ОК</v>
      </c>
      <c r="H201" s="30" t="str">
        <f t="shared" si="58"/>
        <v>ОК</v>
      </c>
      <c r="I201" s="30" t="str">
        <f t="shared" si="58"/>
        <v>ОК</v>
      </c>
      <c r="J201" s="30" t="str">
        <f t="shared" si="58"/>
        <v>ОК</v>
      </c>
      <c r="K201" s="30" t="str">
        <f t="shared" si="58"/>
        <v>ОК</v>
      </c>
      <c r="L201" s="30" t="str">
        <f t="shared" si="58"/>
        <v>ОК</v>
      </c>
      <c r="M201" s="30" t="str">
        <f t="shared" si="58"/>
        <v>ОК</v>
      </c>
      <c r="N201" s="30" t="str">
        <f t="shared" si="58"/>
        <v>ОК</v>
      </c>
      <c r="O201" s="31" t="str">
        <f t="shared" si="58"/>
        <v>ОК</v>
      </c>
    </row>
    <row r="202" spans="1:15" ht="1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1:15" ht="15">
      <c r="A203" s="68"/>
      <c r="B203" s="189" t="s">
        <v>195</v>
      </c>
      <c r="C203" s="189"/>
      <c r="D203" s="190" t="s">
        <v>196</v>
      </c>
      <c r="E203" s="190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1:15" ht="1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</sheetData>
  <sheetProtection password="C71F" sheet="1" objects="1" scenarios="1"/>
  <mergeCells count="38">
    <mergeCell ref="B4:B6"/>
    <mergeCell ref="A4:A6"/>
    <mergeCell ref="G70:I70"/>
    <mergeCell ref="J70:L70"/>
    <mergeCell ref="M70:O70"/>
    <mergeCell ref="D66:E66"/>
    <mergeCell ref="B66:C66"/>
    <mergeCell ref="A68:O68"/>
    <mergeCell ref="A69:A71"/>
    <mergeCell ref="B69:B71"/>
    <mergeCell ref="A1:O1"/>
    <mergeCell ref="D5:F5"/>
    <mergeCell ref="G5:I5"/>
    <mergeCell ref="J5:L5"/>
    <mergeCell ref="M5:O5"/>
    <mergeCell ref="D85:O85"/>
    <mergeCell ref="D20:O20"/>
    <mergeCell ref="D36:O36"/>
    <mergeCell ref="C4:O4"/>
    <mergeCell ref="A3:O3"/>
    <mergeCell ref="C69:O69"/>
    <mergeCell ref="D70:F70"/>
    <mergeCell ref="D142:F142"/>
    <mergeCell ref="G142:I142"/>
    <mergeCell ref="J142:L142"/>
    <mergeCell ref="M142:O142"/>
    <mergeCell ref="B131:C131"/>
    <mergeCell ref="D131:E131"/>
    <mergeCell ref="B203:C203"/>
    <mergeCell ref="D203:E203"/>
    <mergeCell ref="C134:E134"/>
    <mergeCell ref="D157:O157"/>
    <mergeCell ref="D173:O173"/>
    <mergeCell ref="D101:O101"/>
    <mergeCell ref="A140:O140"/>
    <mergeCell ref="A141:A143"/>
    <mergeCell ref="B141:B143"/>
    <mergeCell ref="C141:O141"/>
  </mergeCells>
  <conditionalFormatting sqref="A1:IV65536">
    <cfRule type="cellIs" priority="1" dxfId="1" operator="equal" stopIfTrue="1">
      <formula>"ОШИБКА"</formula>
    </cfRule>
    <cfRule type="cellIs" priority="2" dxfId="0" operator="equal" stopIfTrue="1">
      <formula>"ОК"</formula>
    </cfRule>
  </conditionalFormatting>
  <printOptions horizontalCentered="1" verticalCentered="1"/>
  <pageMargins left="0.3937007874015748" right="0.3937007874015748" top="0.7874015748031497" bottom="0.3937007874015748" header="0" footer="0"/>
  <pageSetup fitToHeight="3" horizontalDpi="600" verticalDpi="600" orientation="landscape" paperSize="9" scale="43" r:id="rId1"/>
  <rowBreaks count="2" manualBreakCount="2">
    <brk id="67" max="14" man="1"/>
    <brk id="13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64"/>
  <sheetViews>
    <sheetView view="pageBreakPreview" zoomScale="70" zoomScaleNormal="85" zoomScaleSheetLayoutView="70" zoomScalePageLayoutView="0" workbookViewId="0" topLeftCell="A91">
      <selection activeCell="H85" sqref="H85"/>
    </sheetView>
  </sheetViews>
  <sheetFormatPr defaultColWidth="9.140625" defaultRowHeight="15"/>
  <cols>
    <col min="2" max="2" width="64.8515625" style="0" customWidth="1"/>
    <col min="3" max="15" width="15.7109375" style="0" customWidth="1"/>
  </cols>
  <sheetData>
    <row r="1" spans="1:15" ht="15">
      <c r="A1" s="194" t="s">
        <v>127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</row>
    <row r="2" spans="1:15" ht="15">
      <c r="A2" s="197" t="s">
        <v>12</v>
      </c>
      <c r="B2" s="184" t="s">
        <v>13</v>
      </c>
      <c r="C2" s="184" t="s">
        <v>14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98"/>
    </row>
    <row r="3" spans="1:15" ht="15">
      <c r="A3" s="197"/>
      <c r="B3" s="184"/>
      <c r="C3" s="124"/>
      <c r="D3" s="184" t="s">
        <v>76</v>
      </c>
      <c r="E3" s="184"/>
      <c r="F3" s="184"/>
      <c r="G3" s="184" t="s">
        <v>77</v>
      </c>
      <c r="H3" s="184"/>
      <c r="I3" s="184"/>
      <c r="J3" s="184" t="s">
        <v>78</v>
      </c>
      <c r="K3" s="184"/>
      <c r="L3" s="184"/>
      <c r="M3" s="184" t="s">
        <v>79</v>
      </c>
      <c r="N3" s="184"/>
      <c r="O3" s="198"/>
    </row>
    <row r="4" spans="1:15" ht="15">
      <c r="A4" s="197"/>
      <c r="B4" s="184"/>
      <c r="C4" s="124" t="s">
        <v>16</v>
      </c>
      <c r="D4" s="124" t="s">
        <v>64</v>
      </c>
      <c r="E4" s="124" t="s">
        <v>65</v>
      </c>
      <c r="F4" s="124" t="s">
        <v>66</v>
      </c>
      <c r="G4" s="124" t="s">
        <v>67</v>
      </c>
      <c r="H4" s="124" t="s">
        <v>68</v>
      </c>
      <c r="I4" s="124" t="s">
        <v>69</v>
      </c>
      <c r="J4" s="124" t="s">
        <v>70</v>
      </c>
      <c r="K4" s="124" t="s">
        <v>71</v>
      </c>
      <c r="L4" s="124" t="s">
        <v>72</v>
      </c>
      <c r="M4" s="124" t="s">
        <v>73</v>
      </c>
      <c r="N4" s="124" t="s">
        <v>74</v>
      </c>
      <c r="O4" s="125" t="s">
        <v>75</v>
      </c>
    </row>
    <row r="5" spans="1:15" ht="15">
      <c r="A5" s="126">
        <v>1</v>
      </c>
      <c r="B5" s="124">
        <v>2</v>
      </c>
      <c r="C5" s="124">
        <v>3</v>
      </c>
      <c r="D5" s="124">
        <v>4</v>
      </c>
      <c r="E5" s="124">
        <v>5</v>
      </c>
      <c r="F5" s="124">
        <v>6</v>
      </c>
      <c r="G5" s="124">
        <v>7</v>
      </c>
      <c r="H5" s="124">
        <v>8</v>
      </c>
      <c r="I5" s="124">
        <v>9</v>
      </c>
      <c r="J5" s="124">
        <v>10</v>
      </c>
      <c r="K5" s="124">
        <v>11</v>
      </c>
      <c r="L5" s="124">
        <v>12</v>
      </c>
      <c r="M5" s="124">
        <v>13</v>
      </c>
      <c r="N5" s="124">
        <v>14</v>
      </c>
      <c r="O5" s="125">
        <v>15</v>
      </c>
    </row>
    <row r="6" spans="1:15" ht="15">
      <c r="A6" s="130" t="s">
        <v>21</v>
      </c>
      <c r="B6" s="16" t="s">
        <v>130</v>
      </c>
      <c r="C6" s="59">
        <f aca="true" t="shared" si="0" ref="C6:C12">SUM(D6:O6)</f>
        <v>0</v>
      </c>
      <c r="D6" s="56">
        <f>SUM(D7:D12)</f>
        <v>0</v>
      </c>
      <c r="E6" s="56">
        <f aca="true" t="shared" si="1" ref="E6:O6">SUM(E7:E12)</f>
        <v>0</v>
      </c>
      <c r="F6" s="56">
        <f t="shared" si="1"/>
        <v>0</v>
      </c>
      <c r="G6" s="56">
        <f t="shared" si="1"/>
        <v>0</v>
      </c>
      <c r="H6" s="56">
        <f t="shared" si="1"/>
        <v>0</v>
      </c>
      <c r="I6" s="56">
        <f t="shared" si="1"/>
        <v>0</v>
      </c>
      <c r="J6" s="56">
        <f t="shared" si="1"/>
        <v>0</v>
      </c>
      <c r="K6" s="56">
        <f t="shared" si="1"/>
        <v>0</v>
      </c>
      <c r="L6" s="56">
        <f t="shared" si="1"/>
        <v>0</v>
      </c>
      <c r="M6" s="56">
        <f t="shared" si="1"/>
        <v>0</v>
      </c>
      <c r="N6" s="56">
        <f t="shared" si="1"/>
        <v>0</v>
      </c>
      <c r="O6" s="57">
        <f t="shared" si="1"/>
        <v>0</v>
      </c>
    </row>
    <row r="7" spans="1:15" ht="15">
      <c r="A7" s="26"/>
      <c r="B7" s="15" t="s">
        <v>81</v>
      </c>
      <c r="C7" s="59">
        <f t="shared" si="0"/>
        <v>0</v>
      </c>
      <c r="D7" s="59">
        <f>D14+D21+D28+D35+D42+D49</f>
        <v>0</v>
      </c>
      <c r="E7" s="59">
        <f aca="true" t="shared" si="2" ref="E7:O7">E14+E21+E28+E35+E42+E49</f>
        <v>0</v>
      </c>
      <c r="F7" s="59">
        <f t="shared" si="2"/>
        <v>0</v>
      </c>
      <c r="G7" s="59">
        <f t="shared" si="2"/>
        <v>0</v>
      </c>
      <c r="H7" s="59">
        <f t="shared" si="2"/>
        <v>0</v>
      </c>
      <c r="I7" s="59">
        <f t="shared" si="2"/>
        <v>0</v>
      </c>
      <c r="J7" s="59">
        <f t="shared" si="2"/>
        <v>0</v>
      </c>
      <c r="K7" s="59">
        <f t="shared" si="2"/>
        <v>0</v>
      </c>
      <c r="L7" s="59">
        <f t="shared" si="2"/>
        <v>0</v>
      </c>
      <c r="M7" s="59">
        <f t="shared" si="2"/>
        <v>0</v>
      </c>
      <c r="N7" s="59">
        <f t="shared" si="2"/>
        <v>0</v>
      </c>
      <c r="O7" s="67">
        <f t="shared" si="2"/>
        <v>0</v>
      </c>
    </row>
    <row r="8" spans="1:15" ht="15">
      <c r="A8" s="26"/>
      <c r="B8" s="15" t="s">
        <v>82</v>
      </c>
      <c r="C8" s="59">
        <f t="shared" si="0"/>
        <v>0</v>
      </c>
      <c r="D8" s="59">
        <f aca="true" t="shared" si="3" ref="D8:O8">D15+D22+D29+D36+D43+D50</f>
        <v>0</v>
      </c>
      <c r="E8" s="59">
        <f t="shared" si="3"/>
        <v>0</v>
      </c>
      <c r="F8" s="59">
        <f t="shared" si="3"/>
        <v>0</v>
      </c>
      <c r="G8" s="59">
        <f t="shared" si="3"/>
        <v>0</v>
      </c>
      <c r="H8" s="59">
        <f t="shared" si="3"/>
        <v>0</v>
      </c>
      <c r="I8" s="59">
        <f t="shared" si="3"/>
        <v>0</v>
      </c>
      <c r="J8" s="59">
        <f t="shared" si="3"/>
        <v>0</v>
      </c>
      <c r="K8" s="59">
        <f t="shared" si="3"/>
        <v>0</v>
      </c>
      <c r="L8" s="59">
        <f t="shared" si="3"/>
        <v>0</v>
      </c>
      <c r="M8" s="59">
        <f t="shared" si="3"/>
        <v>0</v>
      </c>
      <c r="N8" s="59">
        <f t="shared" si="3"/>
        <v>0</v>
      </c>
      <c r="O8" s="67">
        <f t="shared" si="3"/>
        <v>0</v>
      </c>
    </row>
    <row r="9" spans="1:15" ht="15">
      <c r="A9" s="26"/>
      <c r="B9" s="15" t="s">
        <v>83</v>
      </c>
      <c r="C9" s="59">
        <f t="shared" si="0"/>
        <v>0</v>
      </c>
      <c r="D9" s="59">
        <f aca="true" t="shared" si="4" ref="D9:O9">D16+D23+D30+D37+D44+D51</f>
        <v>0</v>
      </c>
      <c r="E9" s="59">
        <f t="shared" si="4"/>
        <v>0</v>
      </c>
      <c r="F9" s="59">
        <f t="shared" si="4"/>
        <v>0</v>
      </c>
      <c r="G9" s="59">
        <f t="shared" si="4"/>
        <v>0</v>
      </c>
      <c r="H9" s="59">
        <f t="shared" si="4"/>
        <v>0</v>
      </c>
      <c r="I9" s="59">
        <f t="shared" si="4"/>
        <v>0</v>
      </c>
      <c r="J9" s="59">
        <f t="shared" si="4"/>
        <v>0</v>
      </c>
      <c r="K9" s="59">
        <f t="shared" si="4"/>
        <v>0</v>
      </c>
      <c r="L9" s="59">
        <f t="shared" si="4"/>
        <v>0</v>
      </c>
      <c r="M9" s="59">
        <f t="shared" si="4"/>
        <v>0</v>
      </c>
      <c r="N9" s="59">
        <f t="shared" si="4"/>
        <v>0</v>
      </c>
      <c r="O9" s="67">
        <f t="shared" si="4"/>
        <v>0</v>
      </c>
    </row>
    <row r="10" spans="1:15" ht="15">
      <c r="A10" s="26"/>
      <c r="B10" s="15" t="s">
        <v>84</v>
      </c>
      <c r="C10" s="59">
        <f t="shared" si="0"/>
        <v>0</v>
      </c>
      <c r="D10" s="59">
        <f aca="true" t="shared" si="5" ref="D10:O10">D17+D24+D31+D38+D45+D52</f>
        <v>0</v>
      </c>
      <c r="E10" s="59">
        <f t="shared" si="5"/>
        <v>0</v>
      </c>
      <c r="F10" s="59">
        <f t="shared" si="5"/>
        <v>0</v>
      </c>
      <c r="G10" s="59">
        <f t="shared" si="5"/>
        <v>0</v>
      </c>
      <c r="H10" s="59">
        <f t="shared" si="5"/>
        <v>0</v>
      </c>
      <c r="I10" s="59">
        <f t="shared" si="5"/>
        <v>0</v>
      </c>
      <c r="J10" s="59">
        <f t="shared" si="5"/>
        <v>0</v>
      </c>
      <c r="K10" s="59">
        <f t="shared" si="5"/>
        <v>0</v>
      </c>
      <c r="L10" s="59">
        <f t="shared" si="5"/>
        <v>0</v>
      </c>
      <c r="M10" s="59">
        <f t="shared" si="5"/>
        <v>0</v>
      </c>
      <c r="N10" s="59">
        <f t="shared" si="5"/>
        <v>0</v>
      </c>
      <c r="O10" s="67">
        <f t="shared" si="5"/>
        <v>0</v>
      </c>
    </row>
    <row r="11" spans="1:15" ht="15">
      <c r="A11" s="26"/>
      <c r="B11" s="15" t="s">
        <v>85</v>
      </c>
      <c r="C11" s="59">
        <f t="shared" si="0"/>
        <v>0</v>
      </c>
      <c r="D11" s="59">
        <f aca="true" t="shared" si="6" ref="D11:O11">D18+D25+D32+D39+D46+D53</f>
        <v>0</v>
      </c>
      <c r="E11" s="59">
        <f t="shared" si="6"/>
        <v>0</v>
      </c>
      <c r="F11" s="59">
        <f t="shared" si="6"/>
        <v>0</v>
      </c>
      <c r="G11" s="59">
        <f t="shared" si="6"/>
        <v>0</v>
      </c>
      <c r="H11" s="59">
        <f t="shared" si="6"/>
        <v>0</v>
      </c>
      <c r="I11" s="59">
        <f t="shared" si="6"/>
        <v>0</v>
      </c>
      <c r="J11" s="59">
        <f t="shared" si="6"/>
        <v>0</v>
      </c>
      <c r="K11" s="59">
        <f t="shared" si="6"/>
        <v>0</v>
      </c>
      <c r="L11" s="59">
        <f t="shared" si="6"/>
        <v>0</v>
      </c>
      <c r="M11" s="59">
        <f t="shared" si="6"/>
        <v>0</v>
      </c>
      <c r="N11" s="59">
        <f t="shared" si="6"/>
        <v>0</v>
      </c>
      <c r="O11" s="67">
        <f t="shared" si="6"/>
        <v>0</v>
      </c>
    </row>
    <row r="12" spans="1:15" ht="15">
      <c r="A12" s="26"/>
      <c r="B12" s="15" t="s">
        <v>86</v>
      </c>
      <c r="C12" s="59">
        <f t="shared" si="0"/>
        <v>0</v>
      </c>
      <c r="D12" s="59">
        <f aca="true" t="shared" si="7" ref="D12:O12">D19+D26+D33+D40+D47+D54</f>
        <v>0</v>
      </c>
      <c r="E12" s="59">
        <f t="shared" si="7"/>
        <v>0</v>
      </c>
      <c r="F12" s="59">
        <f t="shared" si="7"/>
        <v>0</v>
      </c>
      <c r="G12" s="59">
        <f t="shared" si="7"/>
        <v>0</v>
      </c>
      <c r="H12" s="59">
        <f t="shared" si="7"/>
        <v>0</v>
      </c>
      <c r="I12" s="59">
        <f t="shared" si="7"/>
        <v>0</v>
      </c>
      <c r="J12" s="59">
        <f t="shared" si="7"/>
        <v>0</v>
      </c>
      <c r="K12" s="59">
        <f t="shared" si="7"/>
        <v>0</v>
      </c>
      <c r="L12" s="59">
        <f t="shared" si="7"/>
        <v>0</v>
      </c>
      <c r="M12" s="59">
        <f t="shared" si="7"/>
        <v>0</v>
      </c>
      <c r="N12" s="59">
        <f t="shared" si="7"/>
        <v>0</v>
      </c>
      <c r="O12" s="67">
        <f t="shared" si="7"/>
        <v>0</v>
      </c>
    </row>
    <row r="13" spans="1:15" ht="63.75">
      <c r="A13" s="131" t="s">
        <v>134</v>
      </c>
      <c r="B13" s="16" t="s">
        <v>140</v>
      </c>
      <c r="C13" s="59">
        <f aca="true" t="shared" si="8" ref="C13:C54">SUM(D13:O13)</f>
        <v>0</v>
      </c>
      <c r="D13" s="56">
        <f>SUM(D14:D19)</f>
        <v>0</v>
      </c>
      <c r="E13" s="56">
        <f aca="true" t="shared" si="9" ref="E13:O13">SUM(E14:E19)</f>
        <v>0</v>
      </c>
      <c r="F13" s="56">
        <f t="shared" si="9"/>
        <v>0</v>
      </c>
      <c r="G13" s="56">
        <f t="shared" si="9"/>
        <v>0</v>
      </c>
      <c r="H13" s="56">
        <f t="shared" si="9"/>
        <v>0</v>
      </c>
      <c r="I13" s="56">
        <f t="shared" si="9"/>
        <v>0</v>
      </c>
      <c r="J13" s="56">
        <f t="shared" si="9"/>
        <v>0</v>
      </c>
      <c r="K13" s="56">
        <f t="shared" si="9"/>
        <v>0</v>
      </c>
      <c r="L13" s="56">
        <f t="shared" si="9"/>
        <v>0</v>
      </c>
      <c r="M13" s="56">
        <f t="shared" si="9"/>
        <v>0</v>
      </c>
      <c r="N13" s="56">
        <f t="shared" si="9"/>
        <v>0</v>
      </c>
      <c r="O13" s="57">
        <f t="shared" si="9"/>
        <v>0</v>
      </c>
    </row>
    <row r="14" spans="1:15" ht="15">
      <c r="A14" s="132"/>
      <c r="B14" s="15" t="s">
        <v>81</v>
      </c>
      <c r="C14" s="59">
        <f t="shared" si="8"/>
        <v>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</row>
    <row r="15" spans="1:15" ht="15">
      <c r="A15" s="132"/>
      <c r="B15" s="15" t="s">
        <v>82</v>
      </c>
      <c r="C15" s="59">
        <f t="shared" si="8"/>
        <v>0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</row>
    <row r="16" spans="1:15" ht="15">
      <c r="A16" s="132"/>
      <c r="B16" s="15" t="s">
        <v>83</v>
      </c>
      <c r="C16" s="59">
        <f t="shared" si="8"/>
        <v>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2"/>
    </row>
    <row r="17" spans="1:15" ht="15">
      <c r="A17" s="132"/>
      <c r="B17" s="15" t="s">
        <v>84</v>
      </c>
      <c r="C17" s="59">
        <f t="shared" si="8"/>
        <v>0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</row>
    <row r="18" spans="1:15" ht="15">
      <c r="A18" s="132"/>
      <c r="B18" s="15" t="s">
        <v>85</v>
      </c>
      <c r="C18" s="59">
        <f t="shared" si="8"/>
        <v>0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</row>
    <row r="19" spans="1:15" ht="15">
      <c r="A19" s="132"/>
      <c r="B19" s="15" t="s">
        <v>86</v>
      </c>
      <c r="C19" s="59">
        <f t="shared" si="8"/>
        <v>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</row>
    <row r="20" spans="1:15" ht="51">
      <c r="A20" s="131" t="s">
        <v>135</v>
      </c>
      <c r="B20" s="16" t="s">
        <v>141</v>
      </c>
      <c r="C20" s="59">
        <f t="shared" si="8"/>
        <v>0</v>
      </c>
      <c r="D20" s="56">
        <f aca="true" t="shared" si="10" ref="D20:O20">SUM(D21:D26)</f>
        <v>0</v>
      </c>
      <c r="E20" s="56">
        <f t="shared" si="10"/>
        <v>0</v>
      </c>
      <c r="F20" s="56">
        <f t="shared" si="10"/>
        <v>0</v>
      </c>
      <c r="G20" s="56">
        <f t="shared" si="10"/>
        <v>0</v>
      </c>
      <c r="H20" s="56">
        <f t="shared" si="10"/>
        <v>0</v>
      </c>
      <c r="I20" s="56">
        <f t="shared" si="10"/>
        <v>0</v>
      </c>
      <c r="J20" s="56">
        <f t="shared" si="10"/>
        <v>0</v>
      </c>
      <c r="K20" s="56">
        <f t="shared" si="10"/>
        <v>0</v>
      </c>
      <c r="L20" s="56">
        <f t="shared" si="10"/>
        <v>0</v>
      </c>
      <c r="M20" s="56">
        <f t="shared" si="10"/>
        <v>0</v>
      </c>
      <c r="N20" s="56">
        <f t="shared" si="10"/>
        <v>0</v>
      </c>
      <c r="O20" s="57">
        <f t="shared" si="10"/>
        <v>0</v>
      </c>
    </row>
    <row r="21" spans="1:15" ht="15">
      <c r="A21" s="132"/>
      <c r="B21" s="15" t="s">
        <v>81</v>
      </c>
      <c r="C21" s="59">
        <f t="shared" si="8"/>
        <v>0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</row>
    <row r="22" spans="1:15" ht="15">
      <c r="A22" s="132"/>
      <c r="B22" s="15" t="s">
        <v>82</v>
      </c>
      <c r="C22" s="59">
        <f t="shared" si="8"/>
        <v>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</row>
    <row r="23" spans="1:15" ht="15">
      <c r="A23" s="132"/>
      <c r="B23" s="15" t="s">
        <v>83</v>
      </c>
      <c r="C23" s="59">
        <f t="shared" si="8"/>
        <v>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</row>
    <row r="24" spans="1:15" ht="15">
      <c r="A24" s="132"/>
      <c r="B24" s="15" t="s">
        <v>84</v>
      </c>
      <c r="C24" s="59">
        <f t="shared" si="8"/>
        <v>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</row>
    <row r="25" spans="1:15" ht="15">
      <c r="A25" s="132"/>
      <c r="B25" s="15" t="s">
        <v>85</v>
      </c>
      <c r="C25" s="59">
        <f t="shared" si="8"/>
        <v>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</row>
    <row r="26" spans="1:15" ht="15">
      <c r="A26" s="132"/>
      <c r="B26" s="15" t="s">
        <v>86</v>
      </c>
      <c r="C26" s="59">
        <f t="shared" si="8"/>
        <v>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</row>
    <row r="27" spans="1:15" ht="15">
      <c r="A27" s="131" t="s">
        <v>136</v>
      </c>
      <c r="B27" s="16" t="s">
        <v>142</v>
      </c>
      <c r="C27" s="59">
        <f t="shared" si="8"/>
        <v>0</v>
      </c>
      <c r="D27" s="56">
        <f aca="true" t="shared" si="11" ref="D27:O27">SUM(D28:D33)</f>
        <v>0</v>
      </c>
      <c r="E27" s="56">
        <f t="shared" si="11"/>
        <v>0</v>
      </c>
      <c r="F27" s="56">
        <f t="shared" si="11"/>
        <v>0</v>
      </c>
      <c r="G27" s="56">
        <f t="shared" si="11"/>
        <v>0</v>
      </c>
      <c r="H27" s="56">
        <f t="shared" si="11"/>
        <v>0</v>
      </c>
      <c r="I27" s="56">
        <f t="shared" si="11"/>
        <v>0</v>
      </c>
      <c r="J27" s="56">
        <f t="shared" si="11"/>
        <v>0</v>
      </c>
      <c r="K27" s="56">
        <f t="shared" si="11"/>
        <v>0</v>
      </c>
      <c r="L27" s="56">
        <f t="shared" si="11"/>
        <v>0</v>
      </c>
      <c r="M27" s="56">
        <f t="shared" si="11"/>
        <v>0</v>
      </c>
      <c r="N27" s="56">
        <f t="shared" si="11"/>
        <v>0</v>
      </c>
      <c r="O27" s="57">
        <f t="shared" si="11"/>
        <v>0</v>
      </c>
    </row>
    <row r="28" spans="1:15" ht="15">
      <c r="A28" s="132"/>
      <c r="B28" s="15" t="s">
        <v>81</v>
      </c>
      <c r="C28" s="59">
        <f t="shared" si="8"/>
        <v>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</row>
    <row r="29" spans="1:15" ht="15">
      <c r="A29" s="132"/>
      <c r="B29" s="15" t="s">
        <v>82</v>
      </c>
      <c r="C29" s="59">
        <f t="shared" si="8"/>
        <v>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</row>
    <row r="30" spans="1:15" ht="15">
      <c r="A30" s="132"/>
      <c r="B30" s="15" t="s">
        <v>83</v>
      </c>
      <c r="C30" s="59">
        <f t="shared" si="8"/>
        <v>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</row>
    <row r="31" spans="1:15" ht="15">
      <c r="A31" s="132"/>
      <c r="B31" s="15" t="s">
        <v>84</v>
      </c>
      <c r="C31" s="59">
        <f t="shared" si="8"/>
        <v>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5">
      <c r="A32" s="132"/>
      <c r="B32" s="15" t="s">
        <v>85</v>
      </c>
      <c r="C32" s="59">
        <f t="shared" si="8"/>
        <v>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</row>
    <row r="33" spans="1:15" ht="15">
      <c r="A33" s="132"/>
      <c r="B33" s="15" t="s">
        <v>86</v>
      </c>
      <c r="C33" s="59">
        <f t="shared" si="8"/>
        <v>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</row>
    <row r="34" spans="1:15" ht="114.75">
      <c r="A34" s="131" t="s">
        <v>137</v>
      </c>
      <c r="B34" s="16" t="s">
        <v>143</v>
      </c>
      <c r="C34" s="59">
        <f t="shared" si="8"/>
        <v>0</v>
      </c>
      <c r="D34" s="56">
        <f aca="true" t="shared" si="12" ref="D34:O34">SUM(D35:D40)</f>
        <v>0</v>
      </c>
      <c r="E34" s="56">
        <f t="shared" si="12"/>
        <v>0</v>
      </c>
      <c r="F34" s="56">
        <f t="shared" si="12"/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7">
        <f t="shared" si="12"/>
        <v>0</v>
      </c>
    </row>
    <row r="35" spans="1:15" ht="15">
      <c r="A35" s="132"/>
      <c r="B35" s="15" t="s">
        <v>81</v>
      </c>
      <c r="C35" s="59">
        <f t="shared" si="8"/>
        <v>0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5">
      <c r="A36" s="132"/>
      <c r="B36" s="15" t="s">
        <v>82</v>
      </c>
      <c r="C36" s="59">
        <f t="shared" si="8"/>
        <v>0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2"/>
    </row>
    <row r="37" spans="1:15" ht="15">
      <c r="A37" s="132"/>
      <c r="B37" s="15" t="s">
        <v>83</v>
      </c>
      <c r="C37" s="59">
        <f t="shared" si="8"/>
        <v>0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2"/>
    </row>
    <row r="38" spans="1:15" ht="15">
      <c r="A38" s="132"/>
      <c r="B38" s="15" t="s">
        <v>84</v>
      </c>
      <c r="C38" s="59">
        <f t="shared" si="8"/>
        <v>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</row>
    <row r="39" spans="1:15" ht="15">
      <c r="A39" s="132"/>
      <c r="B39" s="15" t="s">
        <v>85</v>
      </c>
      <c r="C39" s="59">
        <f t="shared" si="8"/>
        <v>0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2"/>
    </row>
    <row r="40" spans="1:15" ht="15">
      <c r="A40" s="132"/>
      <c r="B40" s="15" t="s">
        <v>86</v>
      </c>
      <c r="C40" s="59">
        <f t="shared" si="8"/>
        <v>0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2"/>
    </row>
    <row r="41" spans="1:15" ht="38.25">
      <c r="A41" s="131" t="s">
        <v>138</v>
      </c>
      <c r="B41" s="16" t="s">
        <v>144</v>
      </c>
      <c r="C41" s="59">
        <f t="shared" si="8"/>
        <v>0</v>
      </c>
      <c r="D41" s="56">
        <f aca="true" t="shared" si="13" ref="D41:O41">SUM(D42:D47)</f>
        <v>0</v>
      </c>
      <c r="E41" s="56">
        <f t="shared" si="13"/>
        <v>0</v>
      </c>
      <c r="F41" s="56">
        <f t="shared" si="13"/>
        <v>0</v>
      </c>
      <c r="G41" s="56">
        <f t="shared" si="13"/>
        <v>0</v>
      </c>
      <c r="H41" s="56">
        <f t="shared" si="13"/>
        <v>0</v>
      </c>
      <c r="I41" s="56">
        <f t="shared" si="13"/>
        <v>0</v>
      </c>
      <c r="J41" s="56">
        <f t="shared" si="13"/>
        <v>0</v>
      </c>
      <c r="K41" s="56">
        <f t="shared" si="13"/>
        <v>0</v>
      </c>
      <c r="L41" s="56">
        <f t="shared" si="13"/>
        <v>0</v>
      </c>
      <c r="M41" s="56">
        <f t="shared" si="13"/>
        <v>0</v>
      </c>
      <c r="N41" s="56">
        <f t="shared" si="13"/>
        <v>0</v>
      </c>
      <c r="O41" s="57">
        <f t="shared" si="13"/>
        <v>0</v>
      </c>
    </row>
    <row r="42" spans="1:15" ht="15">
      <c r="A42" s="132"/>
      <c r="B42" s="15" t="s">
        <v>81</v>
      </c>
      <c r="C42" s="59">
        <f t="shared" si="8"/>
        <v>0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2"/>
    </row>
    <row r="43" spans="1:15" ht="15">
      <c r="A43" s="132"/>
      <c r="B43" s="15" t="s">
        <v>82</v>
      </c>
      <c r="C43" s="59">
        <f t="shared" si="8"/>
        <v>0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2"/>
    </row>
    <row r="44" spans="1:15" ht="15">
      <c r="A44" s="132"/>
      <c r="B44" s="15" t="s">
        <v>83</v>
      </c>
      <c r="C44" s="59">
        <f t="shared" si="8"/>
        <v>0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2"/>
    </row>
    <row r="45" spans="1:15" ht="15">
      <c r="A45" s="132"/>
      <c r="B45" s="15" t="s">
        <v>84</v>
      </c>
      <c r="C45" s="59">
        <f t="shared" si="8"/>
        <v>0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/>
    </row>
    <row r="46" spans="1:15" ht="15">
      <c r="A46" s="132"/>
      <c r="B46" s="15" t="s">
        <v>85</v>
      </c>
      <c r="C46" s="59">
        <f t="shared" si="8"/>
        <v>0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2"/>
    </row>
    <row r="47" spans="1:15" ht="15">
      <c r="A47" s="132"/>
      <c r="B47" s="15" t="s">
        <v>86</v>
      </c>
      <c r="C47" s="59">
        <f t="shared" si="8"/>
        <v>0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2"/>
    </row>
    <row r="48" spans="1:15" ht="63.75">
      <c r="A48" s="131" t="s">
        <v>139</v>
      </c>
      <c r="B48" s="16" t="s">
        <v>145</v>
      </c>
      <c r="C48" s="59">
        <f t="shared" si="8"/>
        <v>0</v>
      </c>
      <c r="D48" s="56">
        <f aca="true" t="shared" si="14" ref="D48:O48">SUM(D49:D54)</f>
        <v>0</v>
      </c>
      <c r="E48" s="56">
        <f t="shared" si="14"/>
        <v>0</v>
      </c>
      <c r="F48" s="56">
        <f t="shared" si="14"/>
        <v>0</v>
      </c>
      <c r="G48" s="56">
        <f t="shared" si="14"/>
        <v>0</v>
      </c>
      <c r="H48" s="56">
        <f t="shared" si="14"/>
        <v>0</v>
      </c>
      <c r="I48" s="56">
        <f t="shared" si="14"/>
        <v>0</v>
      </c>
      <c r="J48" s="56">
        <f t="shared" si="14"/>
        <v>0</v>
      </c>
      <c r="K48" s="56">
        <f t="shared" si="14"/>
        <v>0</v>
      </c>
      <c r="L48" s="56">
        <f t="shared" si="14"/>
        <v>0</v>
      </c>
      <c r="M48" s="56">
        <f t="shared" si="14"/>
        <v>0</v>
      </c>
      <c r="N48" s="56">
        <f t="shared" si="14"/>
        <v>0</v>
      </c>
      <c r="O48" s="57">
        <f t="shared" si="14"/>
        <v>0</v>
      </c>
    </row>
    <row r="49" spans="1:15" ht="15">
      <c r="A49" s="132"/>
      <c r="B49" s="15" t="s">
        <v>81</v>
      </c>
      <c r="C49" s="59">
        <f t="shared" si="8"/>
        <v>0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2"/>
    </row>
    <row r="50" spans="1:15" ht="15">
      <c r="A50" s="132"/>
      <c r="B50" s="15" t="s">
        <v>82</v>
      </c>
      <c r="C50" s="59">
        <f t="shared" si="8"/>
        <v>0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</row>
    <row r="51" spans="1:15" ht="15">
      <c r="A51" s="132"/>
      <c r="B51" s="15" t="s">
        <v>83</v>
      </c>
      <c r="C51" s="59">
        <f t="shared" si="8"/>
        <v>0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2"/>
    </row>
    <row r="52" spans="1:15" ht="15">
      <c r="A52" s="132"/>
      <c r="B52" s="15" t="s">
        <v>84</v>
      </c>
      <c r="C52" s="59">
        <f t="shared" si="8"/>
        <v>0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</row>
    <row r="53" spans="1:15" ht="15">
      <c r="A53" s="132"/>
      <c r="B53" s="15" t="s">
        <v>85</v>
      </c>
      <c r="C53" s="59">
        <f t="shared" si="8"/>
        <v>0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</row>
    <row r="54" spans="1:15" ht="15.75" thickBot="1">
      <c r="A54" s="133"/>
      <c r="B54" s="134" t="s">
        <v>86</v>
      </c>
      <c r="C54" s="135">
        <f t="shared" si="8"/>
        <v>0</v>
      </c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7"/>
    </row>
    <row r="55" ht="15.75" thickBot="1"/>
    <row r="56" spans="1:15" ht="15" customHeight="1">
      <c r="A56" s="200" t="s">
        <v>128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2"/>
    </row>
    <row r="57" spans="1:15" ht="15">
      <c r="A57" s="197" t="s">
        <v>12</v>
      </c>
      <c r="B57" s="184" t="s">
        <v>13</v>
      </c>
      <c r="C57" s="184" t="s">
        <v>14</v>
      </c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98"/>
    </row>
    <row r="58" spans="1:15" ht="15">
      <c r="A58" s="197"/>
      <c r="B58" s="184"/>
      <c r="C58" s="124"/>
      <c r="D58" s="184" t="s">
        <v>76</v>
      </c>
      <c r="E58" s="184"/>
      <c r="F58" s="184"/>
      <c r="G58" s="184" t="s">
        <v>77</v>
      </c>
      <c r="H58" s="184"/>
      <c r="I58" s="184"/>
      <c r="J58" s="184" t="s">
        <v>78</v>
      </c>
      <c r="K58" s="184"/>
      <c r="L58" s="184"/>
      <c r="M58" s="184" t="s">
        <v>79</v>
      </c>
      <c r="N58" s="184"/>
      <c r="O58" s="198"/>
    </row>
    <row r="59" spans="1:15" ht="15">
      <c r="A59" s="197"/>
      <c r="B59" s="184"/>
      <c r="C59" s="124" t="s">
        <v>16</v>
      </c>
      <c r="D59" s="124" t="s">
        <v>64</v>
      </c>
      <c r="E59" s="124" t="s">
        <v>65</v>
      </c>
      <c r="F59" s="124" t="s">
        <v>66</v>
      </c>
      <c r="G59" s="124" t="s">
        <v>67</v>
      </c>
      <c r="H59" s="124" t="s">
        <v>68</v>
      </c>
      <c r="I59" s="124" t="s">
        <v>69</v>
      </c>
      <c r="J59" s="124" t="s">
        <v>70</v>
      </c>
      <c r="K59" s="124" t="s">
        <v>71</v>
      </c>
      <c r="L59" s="124" t="s">
        <v>72</v>
      </c>
      <c r="M59" s="124" t="s">
        <v>73</v>
      </c>
      <c r="N59" s="124" t="s">
        <v>74</v>
      </c>
      <c r="O59" s="125" t="s">
        <v>75</v>
      </c>
    </row>
    <row r="60" spans="1:15" ht="15">
      <c r="A60" s="126">
        <v>1</v>
      </c>
      <c r="B60" s="124">
        <v>2</v>
      </c>
      <c r="C60" s="124">
        <v>3</v>
      </c>
      <c r="D60" s="124">
        <v>4</v>
      </c>
      <c r="E60" s="124">
        <v>5</v>
      </c>
      <c r="F60" s="124">
        <v>6</v>
      </c>
      <c r="G60" s="124">
        <v>7</v>
      </c>
      <c r="H60" s="124">
        <v>8</v>
      </c>
      <c r="I60" s="124">
        <v>9</v>
      </c>
      <c r="J60" s="124">
        <v>10</v>
      </c>
      <c r="K60" s="124">
        <v>11</v>
      </c>
      <c r="L60" s="124">
        <v>12</v>
      </c>
      <c r="M60" s="124">
        <v>13</v>
      </c>
      <c r="N60" s="124">
        <v>14</v>
      </c>
      <c r="O60" s="125">
        <v>15</v>
      </c>
    </row>
    <row r="61" spans="1:15" ht="15">
      <c r="A61" s="130" t="s">
        <v>21</v>
      </c>
      <c r="B61" s="16" t="s">
        <v>130</v>
      </c>
      <c r="C61" s="59">
        <f aca="true" t="shared" si="15" ref="C61:C109">SUM(D61:O61)</f>
        <v>0</v>
      </c>
      <c r="D61" s="56">
        <f>SUM(D62:D67)</f>
        <v>0</v>
      </c>
      <c r="E61" s="56">
        <f aca="true" t="shared" si="16" ref="E61:O61">SUM(E62:E67)</f>
        <v>0</v>
      </c>
      <c r="F61" s="56">
        <f t="shared" si="16"/>
        <v>0</v>
      </c>
      <c r="G61" s="56">
        <f t="shared" si="16"/>
        <v>0</v>
      </c>
      <c r="H61" s="56">
        <f t="shared" si="16"/>
        <v>0</v>
      </c>
      <c r="I61" s="56">
        <f t="shared" si="16"/>
        <v>0</v>
      </c>
      <c r="J61" s="56">
        <f t="shared" si="16"/>
        <v>0</v>
      </c>
      <c r="K61" s="56">
        <f t="shared" si="16"/>
        <v>0</v>
      </c>
      <c r="L61" s="56">
        <f t="shared" si="16"/>
        <v>0</v>
      </c>
      <c r="M61" s="56">
        <f t="shared" si="16"/>
        <v>0</v>
      </c>
      <c r="N61" s="56">
        <f t="shared" si="16"/>
        <v>0</v>
      </c>
      <c r="O61" s="57">
        <f t="shared" si="16"/>
        <v>0</v>
      </c>
    </row>
    <row r="62" spans="1:15" ht="15">
      <c r="A62" s="26"/>
      <c r="B62" s="15" t="s">
        <v>81</v>
      </c>
      <c r="C62" s="59">
        <f t="shared" si="15"/>
        <v>0</v>
      </c>
      <c r="D62" s="59">
        <f>D69+D76+D83+D90+D97+D104</f>
        <v>0</v>
      </c>
      <c r="E62" s="59">
        <f aca="true" t="shared" si="17" ref="E62:O62">E69+E76+E83+E90+E97+E104</f>
        <v>0</v>
      </c>
      <c r="F62" s="59">
        <f t="shared" si="17"/>
        <v>0</v>
      </c>
      <c r="G62" s="59">
        <f t="shared" si="17"/>
        <v>0</v>
      </c>
      <c r="H62" s="59">
        <f t="shared" si="17"/>
        <v>0</v>
      </c>
      <c r="I62" s="59">
        <f t="shared" si="17"/>
        <v>0</v>
      </c>
      <c r="J62" s="59">
        <f t="shared" si="17"/>
        <v>0</v>
      </c>
      <c r="K62" s="59">
        <f t="shared" si="17"/>
        <v>0</v>
      </c>
      <c r="L62" s="59">
        <f t="shared" si="17"/>
        <v>0</v>
      </c>
      <c r="M62" s="59">
        <f t="shared" si="17"/>
        <v>0</v>
      </c>
      <c r="N62" s="59">
        <f t="shared" si="17"/>
        <v>0</v>
      </c>
      <c r="O62" s="67">
        <f t="shared" si="17"/>
        <v>0</v>
      </c>
    </row>
    <row r="63" spans="1:15" ht="15">
      <c r="A63" s="26"/>
      <c r="B63" s="15" t="s">
        <v>82</v>
      </c>
      <c r="C63" s="59">
        <f t="shared" si="15"/>
        <v>0</v>
      </c>
      <c r="D63" s="59">
        <f aca="true" t="shared" si="18" ref="D63:O63">D70+D77+D84+D91+D98+D105</f>
        <v>0</v>
      </c>
      <c r="E63" s="59">
        <f t="shared" si="18"/>
        <v>0</v>
      </c>
      <c r="F63" s="59">
        <f t="shared" si="18"/>
        <v>0</v>
      </c>
      <c r="G63" s="59">
        <f t="shared" si="18"/>
        <v>0</v>
      </c>
      <c r="H63" s="59">
        <f t="shared" si="18"/>
        <v>0</v>
      </c>
      <c r="I63" s="59">
        <f t="shared" si="18"/>
        <v>0</v>
      </c>
      <c r="J63" s="59">
        <f t="shared" si="18"/>
        <v>0</v>
      </c>
      <c r="K63" s="59">
        <f t="shared" si="18"/>
        <v>0</v>
      </c>
      <c r="L63" s="59">
        <f t="shared" si="18"/>
        <v>0</v>
      </c>
      <c r="M63" s="59">
        <f t="shared" si="18"/>
        <v>0</v>
      </c>
      <c r="N63" s="59">
        <f t="shared" si="18"/>
        <v>0</v>
      </c>
      <c r="O63" s="67">
        <f t="shared" si="18"/>
        <v>0</v>
      </c>
    </row>
    <row r="64" spans="1:15" ht="15">
      <c r="A64" s="26"/>
      <c r="B64" s="15" t="s">
        <v>83</v>
      </c>
      <c r="C64" s="59">
        <f t="shared" si="15"/>
        <v>0</v>
      </c>
      <c r="D64" s="59">
        <f aca="true" t="shared" si="19" ref="D64:O64">D71+D78+D85+D92+D99+D106</f>
        <v>0</v>
      </c>
      <c r="E64" s="59">
        <f t="shared" si="19"/>
        <v>0</v>
      </c>
      <c r="F64" s="59">
        <f t="shared" si="19"/>
        <v>0</v>
      </c>
      <c r="G64" s="59">
        <f t="shared" si="19"/>
        <v>0</v>
      </c>
      <c r="H64" s="59">
        <f t="shared" si="19"/>
        <v>0</v>
      </c>
      <c r="I64" s="59">
        <f t="shared" si="19"/>
        <v>0</v>
      </c>
      <c r="J64" s="59">
        <f t="shared" si="19"/>
        <v>0</v>
      </c>
      <c r="K64" s="59">
        <f t="shared" si="19"/>
        <v>0</v>
      </c>
      <c r="L64" s="59">
        <f t="shared" si="19"/>
        <v>0</v>
      </c>
      <c r="M64" s="59">
        <f t="shared" si="19"/>
        <v>0</v>
      </c>
      <c r="N64" s="59">
        <f t="shared" si="19"/>
        <v>0</v>
      </c>
      <c r="O64" s="67">
        <f t="shared" si="19"/>
        <v>0</v>
      </c>
    </row>
    <row r="65" spans="1:15" ht="15">
      <c r="A65" s="26"/>
      <c r="B65" s="15" t="s">
        <v>84</v>
      </c>
      <c r="C65" s="59">
        <f t="shared" si="15"/>
        <v>0</v>
      </c>
      <c r="D65" s="59">
        <f aca="true" t="shared" si="20" ref="D65:O65">D72+D79+D86+D93+D100+D107</f>
        <v>0</v>
      </c>
      <c r="E65" s="59">
        <f t="shared" si="20"/>
        <v>0</v>
      </c>
      <c r="F65" s="59">
        <f t="shared" si="20"/>
        <v>0</v>
      </c>
      <c r="G65" s="59">
        <f t="shared" si="20"/>
        <v>0</v>
      </c>
      <c r="H65" s="59">
        <f t="shared" si="20"/>
        <v>0</v>
      </c>
      <c r="I65" s="59">
        <f t="shared" si="20"/>
        <v>0</v>
      </c>
      <c r="J65" s="59">
        <f t="shared" si="20"/>
        <v>0</v>
      </c>
      <c r="K65" s="59">
        <f t="shared" si="20"/>
        <v>0</v>
      </c>
      <c r="L65" s="59">
        <f t="shared" si="20"/>
        <v>0</v>
      </c>
      <c r="M65" s="59">
        <f t="shared" si="20"/>
        <v>0</v>
      </c>
      <c r="N65" s="59">
        <f t="shared" si="20"/>
        <v>0</v>
      </c>
      <c r="O65" s="67">
        <f t="shared" si="20"/>
        <v>0</v>
      </c>
    </row>
    <row r="66" spans="1:15" ht="15">
      <c r="A66" s="26"/>
      <c r="B66" s="15" t="s">
        <v>85</v>
      </c>
      <c r="C66" s="59">
        <f t="shared" si="15"/>
        <v>0</v>
      </c>
      <c r="D66" s="59">
        <f aca="true" t="shared" si="21" ref="D66:O66">D73+D80+D87+D94+D101+D108</f>
        <v>0</v>
      </c>
      <c r="E66" s="59">
        <f t="shared" si="21"/>
        <v>0</v>
      </c>
      <c r="F66" s="59">
        <f t="shared" si="21"/>
        <v>0</v>
      </c>
      <c r="G66" s="59">
        <f t="shared" si="21"/>
        <v>0</v>
      </c>
      <c r="H66" s="59">
        <f t="shared" si="21"/>
        <v>0</v>
      </c>
      <c r="I66" s="59">
        <f t="shared" si="21"/>
        <v>0</v>
      </c>
      <c r="J66" s="59">
        <f t="shared" si="21"/>
        <v>0</v>
      </c>
      <c r="K66" s="59">
        <f t="shared" si="21"/>
        <v>0</v>
      </c>
      <c r="L66" s="59">
        <f t="shared" si="21"/>
        <v>0</v>
      </c>
      <c r="M66" s="59">
        <f t="shared" si="21"/>
        <v>0</v>
      </c>
      <c r="N66" s="59">
        <f t="shared" si="21"/>
        <v>0</v>
      </c>
      <c r="O66" s="67">
        <f t="shared" si="21"/>
        <v>0</v>
      </c>
    </row>
    <row r="67" spans="1:15" ht="15">
      <c r="A67" s="26"/>
      <c r="B67" s="15" t="s">
        <v>86</v>
      </c>
      <c r="C67" s="59">
        <f t="shared" si="15"/>
        <v>0</v>
      </c>
      <c r="D67" s="59">
        <f aca="true" t="shared" si="22" ref="D67:O67">D74+D81+D88+D95+D102+D109</f>
        <v>0</v>
      </c>
      <c r="E67" s="59">
        <f t="shared" si="22"/>
        <v>0</v>
      </c>
      <c r="F67" s="59">
        <f t="shared" si="22"/>
        <v>0</v>
      </c>
      <c r="G67" s="59">
        <f t="shared" si="22"/>
        <v>0</v>
      </c>
      <c r="H67" s="59">
        <f t="shared" si="22"/>
        <v>0</v>
      </c>
      <c r="I67" s="59">
        <f t="shared" si="22"/>
        <v>0</v>
      </c>
      <c r="J67" s="59">
        <f t="shared" si="22"/>
        <v>0</v>
      </c>
      <c r="K67" s="59">
        <f t="shared" si="22"/>
        <v>0</v>
      </c>
      <c r="L67" s="59">
        <f t="shared" si="22"/>
        <v>0</v>
      </c>
      <c r="M67" s="59">
        <f t="shared" si="22"/>
        <v>0</v>
      </c>
      <c r="N67" s="59">
        <f t="shared" si="22"/>
        <v>0</v>
      </c>
      <c r="O67" s="67">
        <f t="shared" si="22"/>
        <v>0</v>
      </c>
    </row>
    <row r="68" spans="1:15" ht="63.75">
      <c r="A68" s="131" t="s">
        <v>134</v>
      </c>
      <c r="B68" s="16" t="s">
        <v>140</v>
      </c>
      <c r="C68" s="59">
        <f t="shared" si="15"/>
        <v>0</v>
      </c>
      <c r="D68" s="56">
        <f>SUM(D69:D74)</f>
        <v>0</v>
      </c>
      <c r="E68" s="56">
        <f aca="true" t="shared" si="23" ref="E68:O68">SUM(E69:E74)</f>
        <v>0</v>
      </c>
      <c r="F68" s="56">
        <f t="shared" si="23"/>
        <v>0</v>
      </c>
      <c r="G68" s="56">
        <f t="shared" si="23"/>
        <v>0</v>
      </c>
      <c r="H68" s="56">
        <f t="shared" si="23"/>
        <v>0</v>
      </c>
      <c r="I68" s="56">
        <f t="shared" si="23"/>
        <v>0</v>
      </c>
      <c r="J68" s="56">
        <f t="shared" si="23"/>
        <v>0</v>
      </c>
      <c r="K68" s="56">
        <f t="shared" si="23"/>
        <v>0</v>
      </c>
      <c r="L68" s="56">
        <f t="shared" si="23"/>
        <v>0</v>
      </c>
      <c r="M68" s="56">
        <f t="shared" si="23"/>
        <v>0</v>
      </c>
      <c r="N68" s="56">
        <f t="shared" si="23"/>
        <v>0</v>
      </c>
      <c r="O68" s="57">
        <f t="shared" si="23"/>
        <v>0</v>
      </c>
    </row>
    <row r="69" spans="1:15" ht="15">
      <c r="A69" s="132"/>
      <c r="B69" s="15" t="s">
        <v>81</v>
      </c>
      <c r="C69" s="59">
        <f t="shared" si="15"/>
        <v>0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2"/>
    </row>
    <row r="70" spans="1:15" ht="15">
      <c r="A70" s="132"/>
      <c r="B70" s="15" t="s">
        <v>82</v>
      </c>
      <c r="C70" s="59">
        <f t="shared" si="15"/>
        <v>0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5" ht="15">
      <c r="A71" s="132"/>
      <c r="B71" s="15" t="s">
        <v>83</v>
      </c>
      <c r="C71" s="59">
        <f t="shared" si="15"/>
        <v>0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2"/>
    </row>
    <row r="72" spans="1:15" ht="15">
      <c r="A72" s="132"/>
      <c r="B72" s="15" t="s">
        <v>84</v>
      </c>
      <c r="C72" s="59">
        <f t="shared" si="15"/>
        <v>0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2"/>
    </row>
    <row r="73" spans="1:15" ht="15">
      <c r="A73" s="132"/>
      <c r="B73" s="15" t="s">
        <v>85</v>
      </c>
      <c r="C73" s="59">
        <f t="shared" si="15"/>
        <v>0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2"/>
    </row>
    <row r="74" spans="1:15" ht="15">
      <c r="A74" s="132"/>
      <c r="B74" s="15" t="s">
        <v>86</v>
      </c>
      <c r="C74" s="59">
        <f t="shared" si="15"/>
        <v>0</v>
      </c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5" ht="51">
      <c r="A75" s="131" t="s">
        <v>135</v>
      </c>
      <c r="B75" s="16" t="s">
        <v>141</v>
      </c>
      <c r="C75" s="59">
        <f t="shared" si="15"/>
        <v>0</v>
      </c>
      <c r="D75" s="56">
        <f aca="true" t="shared" si="24" ref="D75:O75">SUM(D76:D81)</f>
        <v>0</v>
      </c>
      <c r="E75" s="56">
        <f t="shared" si="24"/>
        <v>0</v>
      </c>
      <c r="F75" s="56">
        <f t="shared" si="24"/>
        <v>0</v>
      </c>
      <c r="G75" s="56">
        <f t="shared" si="24"/>
        <v>0</v>
      </c>
      <c r="H75" s="56">
        <f t="shared" si="24"/>
        <v>0</v>
      </c>
      <c r="I75" s="56">
        <f t="shared" si="24"/>
        <v>0</v>
      </c>
      <c r="J75" s="56">
        <f t="shared" si="24"/>
        <v>0</v>
      </c>
      <c r="K75" s="56">
        <f t="shared" si="24"/>
        <v>0</v>
      </c>
      <c r="L75" s="56">
        <f t="shared" si="24"/>
        <v>0</v>
      </c>
      <c r="M75" s="56">
        <f t="shared" si="24"/>
        <v>0</v>
      </c>
      <c r="N75" s="56">
        <f t="shared" si="24"/>
        <v>0</v>
      </c>
      <c r="O75" s="57">
        <f t="shared" si="24"/>
        <v>0</v>
      </c>
    </row>
    <row r="76" spans="1:15" ht="15">
      <c r="A76" s="132"/>
      <c r="B76" s="15" t="s">
        <v>81</v>
      </c>
      <c r="C76" s="59">
        <f t="shared" si="15"/>
        <v>0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</row>
    <row r="77" spans="1:15" ht="15">
      <c r="A77" s="132"/>
      <c r="B77" s="15" t="s">
        <v>82</v>
      </c>
      <c r="C77" s="59">
        <f t="shared" si="15"/>
        <v>0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5" ht="15">
      <c r="A78" s="132"/>
      <c r="B78" s="15" t="s">
        <v>83</v>
      </c>
      <c r="C78" s="59">
        <f t="shared" si="15"/>
        <v>0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2"/>
    </row>
    <row r="79" spans="1:15" ht="15">
      <c r="A79" s="132"/>
      <c r="B79" s="15" t="s">
        <v>84</v>
      </c>
      <c r="C79" s="59">
        <f t="shared" si="15"/>
        <v>0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2"/>
    </row>
    <row r="80" spans="1:15" ht="15">
      <c r="A80" s="132"/>
      <c r="B80" s="15" t="s">
        <v>85</v>
      </c>
      <c r="C80" s="59">
        <f t="shared" si="15"/>
        <v>0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2"/>
    </row>
    <row r="81" spans="1:15" ht="15">
      <c r="A81" s="132"/>
      <c r="B81" s="15" t="s">
        <v>86</v>
      </c>
      <c r="C81" s="59">
        <f t="shared" si="15"/>
        <v>0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2"/>
    </row>
    <row r="82" spans="1:15" ht="15">
      <c r="A82" s="131" t="s">
        <v>136</v>
      </c>
      <c r="B82" s="16" t="s">
        <v>142</v>
      </c>
      <c r="C82" s="59">
        <f t="shared" si="15"/>
        <v>0</v>
      </c>
      <c r="D82" s="56">
        <f aca="true" t="shared" si="25" ref="D82:O82">SUM(D83:D88)</f>
        <v>0</v>
      </c>
      <c r="E82" s="56">
        <f t="shared" si="25"/>
        <v>0</v>
      </c>
      <c r="F82" s="56">
        <f t="shared" si="25"/>
        <v>0</v>
      </c>
      <c r="G82" s="56">
        <f t="shared" si="25"/>
        <v>0</v>
      </c>
      <c r="H82" s="56">
        <f t="shared" si="25"/>
        <v>0</v>
      </c>
      <c r="I82" s="56">
        <f t="shared" si="25"/>
        <v>0</v>
      </c>
      <c r="J82" s="56">
        <f t="shared" si="25"/>
        <v>0</v>
      </c>
      <c r="K82" s="56">
        <f t="shared" si="25"/>
        <v>0</v>
      </c>
      <c r="L82" s="56">
        <f t="shared" si="25"/>
        <v>0</v>
      </c>
      <c r="M82" s="56">
        <f t="shared" si="25"/>
        <v>0</v>
      </c>
      <c r="N82" s="56">
        <f t="shared" si="25"/>
        <v>0</v>
      </c>
      <c r="O82" s="57">
        <f t="shared" si="25"/>
        <v>0</v>
      </c>
    </row>
    <row r="83" spans="1:15" ht="15">
      <c r="A83" s="132"/>
      <c r="B83" s="15" t="s">
        <v>81</v>
      </c>
      <c r="C83" s="59">
        <f t="shared" si="15"/>
        <v>0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2"/>
    </row>
    <row r="84" spans="1:15" ht="15">
      <c r="A84" s="132"/>
      <c r="B84" s="15" t="s">
        <v>82</v>
      </c>
      <c r="C84" s="59">
        <f t="shared" si="15"/>
        <v>0</v>
      </c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2"/>
    </row>
    <row r="85" spans="1:15" ht="15">
      <c r="A85" s="132"/>
      <c r="B85" s="15" t="s">
        <v>83</v>
      </c>
      <c r="C85" s="59">
        <f t="shared" si="15"/>
        <v>0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2"/>
    </row>
    <row r="86" spans="1:15" ht="15">
      <c r="A86" s="132"/>
      <c r="B86" s="15" t="s">
        <v>84</v>
      </c>
      <c r="C86" s="59">
        <f t="shared" si="15"/>
        <v>0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</row>
    <row r="87" spans="1:15" ht="15">
      <c r="A87" s="132"/>
      <c r="B87" s="15" t="s">
        <v>85</v>
      </c>
      <c r="C87" s="59">
        <f t="shared" si="15"/>
        <v>0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2"/>
    </row>
    <row r="88" spans="1:15" ht="15">
      <c r="A88" s="132"/>
      <c r="B88" s="15" t="s">
        <v>86</v>
      </c>
      <c r="C88" s="59">
        <f t="shared" si="15"/>
        <v>0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2"/>
    </row>
    <row r="89" spans="1:15" ht="114.75">
      <c r="A89" s="131" t="s">
        <v>137</v>
      </c>
      <c r="B89" s="16" t="s">
        <v>143</v>
      </c>
      <c r="C89" s="59">
        <f t="shared" si="15"/>
        <v>0</v>
      </c>
      <c r="D89" s="56">
        <f aca="true" t="shared" si="26" ref="D89:O89">SUM(D90:D95)</f>
        <v>0</v>
      </c>
      <c r="E89" s="56">
        <f t="shared" si="26"/>
        <v>0</v>
      </c>
      <c r="F89" s="56">
        <f t="shared" si="26"/>
        <v>0</v>
      </c>
      <c r="G89" s="56">
        <f t="shared" si="26"/>
        <v>0</v>
      </c>
      <c r="H89" s="56">
        <f t="shared" si="26"/>
        <v>0</v>
      </c>
      <c r="I89" s="56">
        <f t="shared" si="26"/>
        <v>0</v>
      </c>
      <c r="J89" s="56">
        <f t="shared" si="26"/>
        <v>0</v>
      </c>
      <c r="K89" s="56">
        <f t="shared" si="26"/>
        <v>0</v>
      </c>
      <c r="L89" s="56">
        <f t="shared" si="26"/>
        <v>0</v>
      </c>
      <c r="M89" s="56">
        <f t="shared" si="26"/>
        <v>0</v>
      </c>
      <c r="N89" s="56">
        <f t="shared" si="26"/>
        <v>0</v>
      </c>
      <c r="O89" s="57">
        <f t="shared" si="26"/>
        <v>0</v>
      </c>
    </row>
    <row r="90" spans="1:15" ht="15">
      <c r="A90" s="132"/>
      <c r="B90" s="15" t="s">
        <v>81</v>
      </c>
      <c r="C90" s="59">
        <f t="shared" si="15"/>
        <v>0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2"/>
    </row>
    <row r="91" spans="1:15" ht="15">
      <c r="A91" s="132"/>
      <c r="B91" s="15" t="s">
        <v>82</v>
      </c>
      <c r="C91" s="59">
        <f t="shared" si="15"/>
        <v>0</v>
      </c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5" ht="15">
      <c r="A92" s="132"/>
      <c r="B92" s="15" t="s">
        <v>83</v>
      </c>
      <c r="C92" s="59">
        <f t="shared" si="15"/>
        <v>0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5" ht="15">
      <c r="A93" s="132"/>
      <c r="B93" s="15" t="s">
        <v>84</v>
      </c>
      <c r="C93" s="59">
        <f t="shared" si="15"/>
        <v>0</v>
      </c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2"/>
    </row>
    <row r="94" spans="1:15" ht="15">
      <c r="A94" s="132"/>
      <c r="B94" s="15" t="s">
        <v>85</v>
      </c>
      <c r="C94" s="59">
        <f t="shared" si="15"/>
        <v>0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5" ht="15">
      <c r="A95" s="132"/>
      <c r="B95" s="15" t="s">
        <v>86</v>
      </c>
      <c r="C95" s="59">
        <f t="shared" si="15"/>
        <v>0</v>
      </c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2"/>
    </row>
    <row r="96" spans="1:15" ht="38.25">
      <c r="A96" s="131" t="s">
        <v>138</v>
      </c>
      <c r="B96" s="16" t="s">
        <v>144</v>
      </c>
      <c r="C96" s="59">
        <f t="shared" si="15"/>
        <v>0</v>
      </c>
      <c r="D96" s="56">
        <f aca="true" t="shared" si="27" ref="D96:O96">SUM(D97:D102)</f>
        <v>0</v>
      </c>
      <c r="E96" s="56">
        <f t="shared" si="27"/>
        <v>0</v>
      </c>
      <c r="F96" s="56">
        <f t="shared" si="27"/>
        <v>0</v>
      </c>
      <c r="G96" s="56">
        <f t="shared" si="27"/>
        <v>0</v>
      </c>
      <c r="H96" s="56">
        <f t="shared" si="27"/>
        <v>0</v>
      </c>
      <c r="I96" s="56">
        <f t="shared" si="27"/>
        <v>0</v>
      </c>
      <c r="J96" s="56">
        <f t="shared" si="27"/>
        <v>0</v>
      </c>
      <c r="K96" s="56">
        <f t="shared" si="27"/>
        <v>0</v>
      </c>
      <c r="L96" s="56">
        <f t="shared" si="27"/>
        <v>0</v>
      </c>
      <c r="M96" s="56">
        <f t="shared" si="27"/>
        <v>0</v>
      </c>
      <c r="N96" s="56">
        <f t="shared" si="27"/>
        <v>0</v>
      </c>
      <c r="O96" s="57">
        <f t="shared" si="27"/>
        <v>0</v>
      </c>
    </row>
    <row r="97" spans="1:15" ht="15">
      <c r="A97" s="132"/>
      <c r="B97" s="15" t="s">
        <v>81</v>
      </c>
      <c r="C97" s="59">
        <f t="shared" si="15"/>
        <v>0</v>
      </c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">
      <c r="A98" s="132"/>
      <c r="B98" s="15" t="s">
        <v>82</v>
      </c>
      <c r="C98" s="59">
        <f t="shared" si="15"/>
        <v>0</v>
      </c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2"/>
    </row>
    <row r="99" spans="1:15" ht="15">
      <c r="A99" s="132"/>
      <c r="B99" s="15" t="s">
        <v>83</v>
      </c>
      <c r="C99" s="59">
        <f t="shared" si="15"/>
        <v>0</v>
      </c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2"/>
    </row>
    <row r="100" spans="1:15" ht="15">
      <c r="A100" s="132"/>
      <c r="B100" s="15" t="s">
        <v>84</v>
      </c>
      <c r="C100" s="59">
        <f t="shared" si="15"/>
        <v>0</v>
      </c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2"/>
    </row>
    <row r="101" spans="1:15" ht="15">
      <c r="A101" s="132"/>
      <c r="B101" s="15" t="s">
        <v>85</v>
      </c>
      <c r="C101" s="59">
        <f t="shared" si="15"/>
        <v>0</v>
      </c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2"/>
    </row>
    <row r="102" spans="1:15" ht="15">
      <c r="A102" s="132"/>
      <c r="B102" s="15" t="s">
        <v>86</v>
      </c>
      <c r="C102" s="59">
        <f t="shared" si="15"/>
        <v>0</v>
      </c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5" ht="63.75">
      <c r="A103" s="131" t="s">
        <v>139</v>
      </c>
      <c r="B103" s="16" t="s">
        <v>145</v>
      </c>
      <c r="C103" s="59">
        <f t="shared" si="15"/>
        <v>0</v>
      </c>
      <c r="D103" s="56">
        <f aca="true" t="shared" si="28" ref="D103:O103">SUM(D104:D109)</f>
        <v>0</v>
      </c>
      <c r="E103" s="56">
        <f t="shared" si="28"/>
        <v>0</v>
      </c>
      <c r="F103" s="56">
        <f t="shared" si="28"/>
        <v>0</v>
      </c>
      <c r="G103" s="56">
        <f t="shared" si="28"/>
        <v>0</v>
      </c>
      <c r="H103" s="56">
        <f t="shared" si="28"/>
        <v>0</v>
      </c>
      <c r="I103" s="56">
        <f t="shared" si="28"/>
        <v>0</v>
      </c>
      <c r="J103" s="56">
        <f t="shared" si="28"/>
        <v>0</v>
      </c>
      <c r="K103" s="56">
        <f t="shared" si="28"/>
        <v>0</v>
      </c>
      <c r="L103" s="56">
        <f t="shared" si="28"/>
        <v>0</v>
      </c>
      <c r="M103" s="56">
        <f t="shared" si="28"/>
        <v>0</v>
      </c>
      <c r="N103" s="56">
        <f t="shared" si="28"/>
        <v>0</v>
      </c>
      <c r="O103" s="57">
        <f t="shared" si="28"/>
        <v>0</v>
      </c>
    </row>
    <row r="104" spans="1:15" ht="15">
      <c r="A104" s="132"/>
      <c r="B104" s="15" t="s">
        <v>81</v>
      </c>
      <c r="C104" s="59">
        <f t="shared" si="15"/>
        <v>0</v>
      </c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2"/>
    </row>
    <row r="105" spans="1:15" ht="15">
      <c r="A105" s="132"/>
      <c r="B105" s="15" t="s">
        <v>82</v>
      </c>
      <c r="C105" s="59">
        <f t="shared" si="15"/>
        <v>0</v>
      </c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2"/>
    </row>
    <row r="106" spans="1:15" ht="15">
      <c r="A106" s="132"/>
      <c r="B106" s="15" t="s">
        <v>83</v>
      </c>
      <c r="C106" s="59">
        <f t="shared" si="15"/>
        <v>0</v>
      </c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2"/>
    </row>
    <row r="107" spans="1:15" ht="15">
      <c r="A107" s="132"/>
      <c r="B107" s="15" t="s">
        <v>84</v>
      </c>
      <c r="C107" s="59">
        <f t="shared" si="15"/>
        <v>0</v>
      </c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</row>
    <row r="108" spans="1:15" ht="15">
      <c r="A108" s="132"/>
      <c r="B108" s="15" t="s">
        <v>85</v>
      </c>
      <c r="C108" s="59">
        <f t="shared" si="15"/>
        <v>0</v>
      </c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2"/>
    </row>
    <row r="109" spans="1:15" ht="15.75" thickBot="1">
      <c r="A109" s="133"/>
      <c r="B109" s="134" t="s">
        <v>86</v>
      </c>
      <c r="C109" s="135">
        <f t="shared" si="15"/>
        <v>0</v>
      </c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7"/>
    </row>
    <row r="110" ht="15.75" thickBot="1"/>
    <row r="111" spans="1:15" ht="15" customHeight="1">
      <c r="A111" s="194" t="s">
        <v>129</v>
      </c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6"/>
    </row>
    <row r="112" spans="1:15" ht="15">
      <c r="A112" s="197" t="s">
        <v>12</v>
      </c>
      <c r="B112" s="184" t="s">
        <v>13</v>
      </c>
      <c r="C112" s="184" t="s">
        <v>14</v>
      </c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98"/>
    </row>
    <row r="113" spans="1:15" ht="15">
      <c r="A113" s="197"/>
      <c r="B113" s="184"/>
      <c r="C113" s="124"/>
      <c r="D113" s="184" t="s">
        <v>76</v>
      </c>
      <c r="E113" s="184"/>
      <c r="F113" s="184"/>
      <c r="G113" s="184" t="s">
        <v>77</v>
      </c>
      <c r="H113" s="184"/>
      <c r="I113" s="184"/>
      <c r="J113" s="184" t="s">
        <v>78</v>
      </c>
      <c r="K113" s="184"/>
      <c r="L113" s="184"/>
      <c r="M113" s="184" t="s">
        <v>79</v>
      </c>
      <c r="N113" s="184"/>
      <c r="O113" s="198"/>
    </row>
    <row r="114" spans="1:15" ht="15">
      <c r="A114" s="197"/>
      <c r="B114" s="184"/>
      <c r="C114" s="124" t="s">
        <v>16</v>
      </c>
      <c r="D114" s="124" t="s">
        <v>64</v>
      </c>
      <c r="E114" s="124" t="s">
        <v>65</v>
      </c>
      <c r="F114" s="124" t="s">
        <v>66</v>
      </c>
      <c r="G114" s="124" t="s">
        <v>67</v>
      </c>
      <c r="H114" s="124" t="s">
        <v>68</v>
      </c>
      <c r="I114" s="124" t="s">
        <v>69</v>
      </c>
      <c r="J114" s="124" t="s">
        <v>70</v>
      </c>
      <c r="K114" s="124" t="s">
        <v>71</v>
      </c>
      <c r="L114" s="124" t="s">
        <v>72</v>
      </c>
      <c r="M114" s="124" t="s">
        <v>73</v>
      </c>
      <c r="N114" s="124" t="s">
        <v>74</v>
      </c>
      <c r="O114" s="125" t="s">
        <v>75</v>
      </c>
    </row>
    <row r="115" spans="1:15" ht="15">
      <c r="A115" s="126">
        <v>1</v>
      </c>
      <c r="B115" s="124">
        <v>2</v>
      </c>
      <c r="C115" s="124">
        <v>3</v>
      </c>
      <c r="D115" s="124">
        <v>4</v>
      </c>
      <c r="E115" s="124">
        <v>5</v>
      </c>
      <c r="F115" s="124">
        <v>6</v>
      </c>
      <c r="G115" s="124">
        <v>7</v>
      </c>
      <c r="H115" s="124">
        <v>8</v>
      </c>
      <c r="I115" s="124">
        <v>9</v>
      </c>
      <c r="J115" s="124">
        <v>10</v>
      </c>
      <c r="K115" s="124">
        <v>11</v>
      </c>
      <c r="L115" s="124">
        <v>12</v>
      </c>
      <c r="M115" s="124">
        <v>13</v>
      </c>
      <c r="N115" s="124">
        <v>14</v>
      </c>
      <c r="O115" s="125">
        <v>15</v>
      </c>
    </row>
    <row r="116" spans="1:15" ht="15">
      <c r="A116" s="130" t="s">
        <v>21</v>
      </c>
      <c r="B116" s="16" t="s">
        <v>130</v>
      </c>
      <c r="C116" s="59">
        <f aca="true" t="shared" si="29" ref="C116:C164">SUM(D116:O116)</f>
        <v>0</v>
      </c>
      <c r="D116" s="56">
        <f>SUM(D117:D122)</f>
        <v>0</v>
      </c>
      <c r="E116" s="56">
        <f aca="true" t="shared" si="30" ref="E116:O116">SUM(E117:E122)</f>
        <v>0</v>
      </c>
      <c r="F116" s="56">
        <f t="shared" si="30"/>
        <v>0</v>
      </c>
      <c r="G116" s="56">
        <f t="shared" si="30"/>
        <v>0</v>
      </c>
      <c r="H116" s="56">
        <f t="shared" si="30"/>
        <v>0</v>
      </c>
      <c r="I116" s="56">
        <f t="shared" si="30"/>
        <v>0</v>
      </c>
      <c r="J116" s="56">
        <f t="shared" si="30"/>
        <v>0</v>
      </c>
      <c r="K116" s="56">
        <f t="shared" si="30"/>
        <v>0</v>
      </c>
      <c r="L116" s="56">
        <f t="shared" si="30"/>
        <v>0</v>
      </c>
      <c r="M116" s="56">
        <f t="shared" si="30"/>
        <v>0</v>
      </c>
      <c r="N116" s="56">
        <f t="shared" si="30"/>
        <v>0</v>
      </c>
      <c r="O116" s="57">
        <f t="shared" si="30"/>
        <v>0</v>
      </c>
    </row>
    <row r="117" spans="1:15" ht="15">
      <c r="A117" s="26"/>
      <c r="B117" s="15" t="s">
        <v>81</v>
      </c>
      <c r="C117" s="59">
        <f t="shared" si="29"/>
        <v>0</v>
      </c>
      <c r="D117" s="59">
        <f>D124+D131+D138+D145+D152+D159</f>
        <v>0</v>
      </c>
      <c r="E117" s="59">
        <f aca="true" t="shared" si="31" ref="E117:O117">E124+E131+E138+E145+E152+E159</f>
        <v>0</v>
      </c>
      <c r="F117" s="59">
        <f t="shared" si="31"/>
        <v>0</v>
      </c>
      <c r="G117" s="59">
        <f t="shared" si="31"/>
        <v>0</v>
      </c>
      <c r="H117" s="59">
        <f t="shared" si="31"/>
        <v>0</v>
      </c>
      <c r="I117" s="59">
        <f t="shared" si="31"/>
        <v>0</v>
      </c>
      <c r="J117" s="59">
        <f t="shared" si="31"/>
        <v>0</v>
      </c>
      <c r="K117" s="59">
        <f t="shared" si="31"/>
        <v>0</v>
      </c>
      <c r="L117" s="59">
        <f t="shared" si="31"/>
        <v>0</v>
      </c>
      <c r="M117" s="59">
        <f t="shared" si="31"/>
        <v>0</v>
      </c>
      <c r="N117" s="59">
        <f t="shared" si="31"/>
        <v>0</v>
      </c>
      <c r="O117" s="67">
        <f t="shared" si="31"/>
        <v>0</v>
      </c>
    </row>
    <row r="118" spans="1:15" ht="15">
      <c r="A118" s="26"/>
      <c r="B118" s="15" t="s">
        <v>82</v>
      </c>
      <c r="C118" s="59">
        <f t="shared" si="29"/>
        <v>0</v>
      </c>
      <c r="D118" s="59">
        <f aca="true" t="shared" si="32" ref="D118:O118">D125+D132+D139+D146+D153+D160</f>
        <v>0</v>
      </c>
      <c r="E118" s="59">
        <f t="shared" si="32"/>
        <v>0</v>
      </c>
      <c r="F118" s="59">
        <f t="shared" si="32"/>
        <v>0</v>
      </c>
      <c r="G118" s="59">
        <f t="shared" si="32"/>
        <v>0</v>
      </c>
      <c r="H118" s="59">
        <f t="shared" si="32"/>
        <v>0</v>
      </c>
      <c r="I118" s="59">
        <f t="shared" si="32"/>
        <v>0</v>
      </c>
      <c r="J118" s="59">
        <f t="shared" si="32"/>
        <v>0</v>
      </c>
      <c r="K118" s="59">
        <f t="shared" si="32"/>
        <v>0</v>
      </c>
      <c r="L118" s="59">
        <f t="shared" si="32"/>
        <v>0</v>
      </c>
      <c r="M118" s="59">
        <f t="shared" si="32"/>
        <v>0</v>
      </c>
      <c r="N118" s="59">
        <f t="shared" si="32"/>
        <v>0</v>
      </c>
      <c r="O118" s="67">
        <f t="shared" si="32"/>
        <v>0</v>
      </c>
    </row>
    <row r="119" spans="1:15" ht="15">
      <c r="A119" s="26"/>
      <c r="B119" s="15" t="s">
        <v>83</v>
      </c>
      <c r="C119" s="59">
        <f t="shared" si="29"/>
        <v>0</v>
      </c>
      <c r="D119" s="59">
        <f aca="true" t="shared" si="33" ref="D119:O119">D126+D133+D140+D147+D154+D161</f>
        <v>0</v>
      </c>
      <c r="E119" s="59">
        <f t="shared" si="33"/>
        <v>0</v>
      </c>
      <c r="F119" s="59">
        <f t="shared" si="33"/>
        <v>0</v>
      </c>
      <c r="G119" s="59">
        <f t="shared" si="33"/>
        <v>0</v>
      </c>
      <c r="H119" s="59">
        <f t="shared" si="33"/>
        <v>0</v>
      </c>
      <c r="I119" s="59">
        <f t="shared" si="33"/>
        <v>0</v>
      </c>
      <c r="J119" s="59">
        <f t="shared" si="33"/>
        <v>0</v>
      </c>
      <c r="K119" s="59">
        <f t="shared" si="33"/>
        <v>0</v>
      </c>
      <c r="L119" s="59">
        <f t="shared" si="33"/>
        <v>0</v>
      </c>
      <c r="M119" s="59">
        <f t="shared" si="33"/>
        <v>0</v>
      </c>
      <c r="N119" s="59">
        <f t="shared" si="33"/>
        <v>0</v>
      </c>
      <c r="O119" s="67">
        <f t="shared" si="33"/>
        <v>0</v>
      </c>
    </row>
    <row r="120" spans="1:15" ht="15">
      <c r="A120" s="26"/>
      <c r="B120" s="15" t="s">
        <v>84</v>
      </c>
      <c r="C120" s="59">
        <f t="shared" si="29"/>
        <v>0</v>
      </c>
      <c r="D120" s="59">
        <f aca="true" t="shared" si="34" ref="D120:O120">D127+D134+D141+D148+D155+D162</f>
        <v>0</v>
      </c>
      <c r="E120" s="59">
        <f t="shared" si="34"/>
        <v>0</v>
      </c>
      <c r="F120" s="59">
        <f t="shared" si="34"/>
        <v>0</v>
      </c>
      <c r="G120" s="59">
        <f t="shared" si="34"/>
        <v>0</v>
      </c>
      <c r="H120" s="59">
        <f t="shared" si="34"/>
        <v>0</v>
      </c>
      <c r="I120" s="59">
        <f t="shared" si="34"/>
        <v>0</v>
      </c>
      <c r="J120" s="59">
        <f t="shared" si="34"/>
        <v>0</v>
      </c>
      <c r="K120" s="59">
        <f t="shared" si="34"/>
        <v>0</v>
      </c>
      <c r="L120" s="59">
        <f t="shared" si="34"/>
        <v>0</v>
      </c>
      <c r="M120" s="59">
        <f t="shared" si="34"/>
        <v>0</v>
      </c>
      <c r="N120" s="59">
        <f t="shared" si="34"/>
        <v>0</v>
      </c>
      <c r="O120" s="67">
        <f t="shared" si="34"/>
        <v>0</v>
      </c>
    </row>
    <row r="121" spans="1:15" ht="15">
      <c r="A121" s="26"/>
      <c r="B121" s="15" t="s">
        <v>85</v>
      </c>
      <c r="C121" s="59">
        <f t="shared" si="29"/>
        <v>0</v>
      </c>
      <c r="D121" s="59">
        <f aca="true" t="shared" si="35" ref="D121:O121">D128+D135+D142+D149+D156+D163</f>
        <v>0</v>
      </c>
      <c r="E121" s="59">
        <f t="shared" si="35"/>
        <v>0</v>
      </c>
      <c r="F121" s="59">
        <f t="shared" si="35"/>
        <v>0</v>
      </c>
      <c r="G121" s="59">
        <f t="shared" si="35"/>
        <v>0</v>
      </c>
      <c r="H121" s="59">
        <f t="shared" si="35"/>
        <v>0</v>
      </c>
      <c r="I121" s="59">
        <f t="shared" si="35"/>
        <v>0</v>
      </c>
      <c r="J121" s="59">
        <f t="shared" si="35"/>
        <v>0</v>
      </c>
      <c r="K121" s="59">
        <f t="shared" si="35"/>
        <v>0</v>
      </c>
      <c r="L121" s="59">
        <f t="shared" si="35"/>
        <v>0</v>
      </c>
      <c r="M121" s="59">
        <f t="shared" si="35"/>
        <v>0</v>
      </c>
      <c r="N121" s="59">
        <f t="shared" si="35"/>
        <v>0</v>
      </c>
      <c r="O121" s="67">
        <f t="shared" si="35"/>
        <v>0</v>
      </c>
    </row>
    <row r="122" spans="1:15" ht="15">
      <c r="A122" s="26"/>
      <c r="B122" s="15" t="s">
        <v>86</v>
      </c>
      <c r="C122" s="59">
        <f t="shared" si="29"/>
        <v>0</v>
      </c>
      <c r="D122" s="59">
        <f aca="true" t="shared" si="36" ref="D122:O122">D129+D136+D143+D150+D157+D164</f>
        <v>0</v>
      </c>
      <c r="E122" s="59">
        <f t="shared" si="36"/>
        <v>0</v>
      </c>
      <c r="F122" s="59">
        <f t="shared" si="36"/>
        <v>0</v>
      </c>
      <c r="G122" s="59">
        <f t="shared" si="36"/>
        <v>0</v>
      </c>
      <c r="H122" s="59">
        <f t="shared" si="36"/>
        <v>0</v>
      </c>
      <c r="I122" s="59">
        <f t="shared" si="36"/>
        <v>0</v>
      </c>
      <c r="J122" s="59">
        <f t="shared" si="36"/>
        <v>0</v>
      </c>
      <c r="K122" s="59">
        <f t="shared" si="36"/>
        <v>0</v>
      </c>
      <c r="L122" s="59">
        <f t="shared" si="36"/>
        <v>0</v>
      </c>
      <c r="M122" s="59">
        <f t="shared" si="36"/>
        <v>0</v>
      </c>
      <c r="N122" s="59">
        <f t="shared" si="36"/>
        <v>0</v>
      </c>
      <c r="O122" s="67">
        <f t="shared" si="36"/>
        <v>0</v>
      </c>
    </row>
    <row r="123" spans="1:15" ht="63.75">
      <c r="A123" s="131" t="s">
        <v>134</v>
      </c>
      <c r="B123" s="16" t="s">
        <v>140</v>
      </c>
      <c r="C123" s="59">
        <f t="shared" si="29"/>
        <v>0</v>
      </c>
      <c r="D123" s="56">
        <f>SUM(D124:D129)</f>
        <v>0</v>
      </c>
      <c r="E123" s="56">
        <f aca="true" t="shared" si="37" ref="E123:O123">SUM(E124:E129)</f>
        <v>0</v>
      </c>
      <c r="F123" s="56">
        <f t="shared" si="37"/>
        <v>0</v>
      </c>
      <c r="G123" s="56">
        <f t="shared" si="37"/>
        <v>0</v>
      </c>
      <c r="H123" s="56">
        <f t="shared" si="37"/>
        <v>0</v>
      </c>
      <c r="I123" s="56">
        <f t="shared" si="37"/>
        <v>0</v>
      </c>
      <c r="J123" s="56">
        <f t="shared" si="37"/>
        <v>0</v>
      </c>
      <c r="K123" s="56">
        <f t="shared" si="37"/>
        <v>0</v>
      </c>
      <c r="L123" s="56">
        <f t="shared" si="37"/>
        <v>0</v>
      </c>
      <c r="M123" s="56">
        <f t="shared" si="37"/>
        <v>0</v>
      </c>
      <c r="N123" s="56">
        <f t="shared" si="37"/>
        <v>0</v>
      </c>
      <c r="O123" s="57">
        <f t="shared" si="37"/>
        <v>0</v>
      </c>
    </row>
    <row r="124" spans="1:15" ht="15">
      <c r="A124" s="132"/>
      <c r="B124" s="15" t="s">
        <v>81</v>
      </c>
      <c r="C124" s="59">
        <f t="shared" si="29"/>
        <v>0</v>
      </c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2"/>
    </row>
    <row r="125" spans="1:15" ht="15">
      <c r="A125" s="132"/>
      <c r="B125" s="15" t="s">
        <v>82</v>
      </c>
      <c r="C125" s="59">
        <f t="shared" si="29"/>
        <v>0</v>
      </c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2"/>
    </row>
    <row r="126" spans="1:15" ht="15">
      <c r="A126" s="132"/>
      <c r="B126" s="15" t="s">
        <v>83</v>
      </c>
      <c r="C126" s="59">
        <f t="shared" si="29"/>
        <v>0</v>
      </c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</row>
    <row r="127" spans="1:15" ht="15">
      <c r="A127" s="132"/>
      <c r="B127" s="15" t="s">
        <v>84</v>
      </c>
      <c r="C127" s="59">
        <f t="shared" si="29"/>
        <v>0</v>
      </c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2"/>
    </row>
    <row r="128" spans="1:15" ht="15">
      <c r="A128" s="132"/>
      <c r="B128" s="15" t="s">
        <v>85</v>
      </c>
      <c r="C128" s="59">
        <f t="shared" si="29"/>
        <v>0</v>
      </c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2"/>
    </row>
    <row r="129" spans="1:15" ht="15">
      <c r="A129" s="132"/>
      <c r="B129" s="15" t="s">
        <v>86</v>
      </c>
      <c r="C129" s="59">
        <f t="shared" si="29"/>
        <v>0</v>
      </c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2"/>
    </row>
    <row r="130" spans="1:15" ht="51">
      <c r="A130" s="131" t="s">
        <v>135</v>
      </c>
      <c r="B130" s="16" t="s">
        <v>141</v>
      </c>
      <c r="C130" s="59">
        <f t="shared" si="29"/>
        <v>0</v>
      </c>
      <c r="D130" s="56">
        <f aca="true" t="shared" si="38" ref="D130:O130">SUM(D131:D136)</f>
        <v>0</v>
      </c>
      <c r="E130" s="56">
        <f t="shared" si="38"/>
        <v>0</v>
      </c>
      <c r="F130" s="56">
        <f t="shared" si="38"/>
        <v>0</v>
      </c>
      <c r="G130" s="56">
        <f t="shared" si="38"/>
        <v>0</v>
      </c>
      <c r="H130" s="56">
        <f t="shared" si="38"/>
        <v>0</v>
      </c>
      <c r="I130" s="56">
        <f t="shared" si="38"/>
        <v>0</v>
      </c>
      <c r="J130" s="56">
        <f t="shared" si="38"/>
        <v>0</v>
      </c>
      <c r="K130" s="56">
        <f t="shared" si="38"/>
        <v>0</v>
      </c>
      <c r="L130" s="56">
        <f t="shared" si="38"/>
        <v>0</v>
      </c>
      <c r="M130" s="56">
        <f t="shared" si="38"/>
        <v>0</v>
      </c>
      <c r="N130" s="56">
        <f t="shared" si="38"/>
        <v>0</v>
      </c>
      <c r="O130" s="57">
        <f t="shared" si="38"/>
        <v>0</v>
      </c>
    </row>
    <row r="131" spans="1:15" ht="15">
      <c r="A131" s="132"/>
      <c r="B131" s="15" t="s">
        <v>81</v>
      </c>
      <c r="C131" s="59">
        <f t="shared" si="29"/>
        <v>0</v>
      </c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2"/>
    </row>
    <row r="132" spans="1:15" ht="15">
      <c r="A132" s="132"/>
      <c r="B132" s="15" t="s">
        <v>82</v>
      </c>
      <c r="C132" s="59">
        <f t="shared" si="29"/>
        <v>0</v>
      </c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2"/>
    </row>
    <row r="133" spans="1:15" ht="15">
      <c r="A133" s="132"/>
      <c r="B133" s="15" t="s">
        <v>83</v>
      </c>
      <c r="C133" s="59">
        <f t="shared" si="29"/>
        <v>0</v>
      </c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2"/>
    </row>
    <row r="134" spans="1:15" ht="15">
      <c r="A134" s="132"/>
      <c r="B134" s="15" t="s">
        <v>84</v>
      </c>
      <c r="C134" s="59">
        <f t="shared" si="29"/>
        <v>0</v>
      </c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2"/>
    </row>
    <row r="135" spans="1:15" ht="15">
      <c r="A135" s="132"/>
      <c r="B135" s="15" t="s">
        <v>85</v>
      </c>
      <c r="C135" s="59">
        <f t="shared" si="29"/>
        <v>0</v>
      </c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2"/>
    </row>
    <row r="136" spans="1:15" ht="15">
      <c r="A136" s="132"/>
      <c r="B136" s="15" t="s">
        <v>86</v>
      </c>
      <c r="C136" s="59">
        <f t="shared" si="29"/>
        <v>0</v>
      </c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2"/>
    </row>
    <row r="137" spans="1:15" ht="15">
      <c r="A137" s="131" t="s">
        <v>136</v>
      </c>
      <c r="B137" s="16" t="s">
        <v>142</v>
      </c>
      <c r="C137" s="59">
        <f t="shared" si="29"/>
        <v>0</v>
      </c>
      <c r="D137" s="56">
        <f aca="true" t="shared" si="39" ref="D137:O137">SUM(D138:D143)</f>
        <v>0</v>
      </c>
      <c r="E137" s="56">
        <f t="shared" si="39"/>
        <v>0</v>
      </c>
      <c r="F137" s="56">
        <f t="shared" si="39"/>
        <v>0</v>
      </c>
      <c r="G137" s="56">
        <f t="shared" si="39"/>
        <v>0</v>
      </c>
      <c r="H137" s="56">
        <f t="shared" si="39"/>
        <v>0</v>
      </c>
      <c r="I137" s="56">
        <f t="shared" si="39"/>
        <v>0</v>
      </c>
      <c r="J137" s="56">
        <f t="shared" si="39"/>
        <v>0</v>
      </c>
      <c r="K137" s="56">
        <f t="shared" si="39"/>
        <v>0</v>
      </c>
      <c r="L137" s="56">
        <f t="shared" si="39"/>
        <v>0</v>
      </c>
      <c r="M137" s="56">
        <f t="shared" si="39"/>
        <v>0</v>
      </c>
      <c r="N137" s="56">
        <f t="shared" si="39"/>
        <v>0</v>
      </c>
      <c r="O137" s="57">
        <f t="shared" si="39"/>
        <v>0</v>
      </c>
    </row>
    <row r="138" spans="1:15" ht="15">
      <c r="A138" s="132"/>
      <c r="B138" s="15" t="s">
        <v>81</v>
      </c>
      <c r="C138" s="59">
        <f t="shared" si="29"/>
        <v>0</v>
      </c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2"/>
    </row>
    <row r="139" spans="1:15" ht="15">
      <c r="A139" s="132"/>
      <c r="B139" s="15" t="s">
        <v>82</v>
      </c>
      <c r="C139" s="59">
        <f t="shared" si="29"/>
        <v>0</v>
      </c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2"/>
    </row>
    <row r="140" spans="1:15" ht="15">
      <c r="A140" s="132"/>
      <c r="B140" s="15" t="s">
        <v>83</v>
      </c>
      <c r="C140" s="59">
        <f t="shared" si="29"/>
        <v>0</v>
      </c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2"/>
    </row>
    <row r="141" spans="1:15" ht="15">
      <c r="A141" s="132"/>
      <c r="B141" s="15" t="s">
        <v>84</v>
      </c>
      <c r="C141" s="59">
        <f t="shared" si="29"/>
        <v>0</v>
      </c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2"/>
    </row>
    <row r="142" spans="1:15" ht="15">
      <c r="A142" s="132"/>
      <c r="B142" s="15" t="s">
        <v>85</v>
      </c>
      <c r="C142" s="59">
        <f t="shared" si="29"/>
        <v>0</v>
      </c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2"/>
    </row>
    <row r="143" spans="1:15" ht="15">
      <c r="A143" s="132"/>
      <c r="B143" s="15" t="s">
        <v>86</v>
      </c>
      <c r="C143" s="59">
        <f t="shared" si="29"/>
        <v>0</v>
      </c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2"/>
    </row>
    <row r="144" spans="1:15" ht="114.75">
      <c r="A144" s="131" t="s">
        <v>137</v>
      </c>
      <c r="B144" s="16" t="s">
        <v>143</v>
      </c>
      <c r="C144" s="59">
        <f t="shared" si="29"/>
        <v>0</v>
      </c>
      <c r="D144" s="56">
        <f aca="true" t="shared" si="40" ref="D144:O144">SUM(D145:D150)</f>
        <v>0</v>
      </c>
      <c r="E144" s="56">
        <f t="shared" si="40"/>
        <v>0</v>
      </c>
      <c r="F144" s="56">
        <f t="shared" si="40"/>
        <v>0</v>
      </c>
      <c r="G144" s="56">
        <f t="shared" si="40"/>
        <v>0</v>
      </c>
      <c r="H144" s="56">
        <f t="shared" si="40"/>
        <v>0</v>
      </c>
      <c r="I144" s="56">
        <f t="shared" si="40"/>
        <v>0</v>
      </c>
      <c r="J144" s="56">
        <f t="shared" si="40"/>
        <v>0</v>
      </c>
      <c r="K144" s="56">
        <f t="shared" si="40"/>
        <v>0</v>
      </c>
      <c r="L144" s="56">
        <f t="shared" si="40"/>
        <v>0</v>
      </c>
      <c r="M144" s="56">
        <f t="shared" si="40"/>
        <v>0</v>
      </c>
      <c r="N144" s="56">
        <f t="shared" si="40"/>
        <v>0</v>
      </c>
      <c r="O144" s="57">
        <f t="shared" si="40"/>
        <v>0</v>
      </c>
    </row>
    <row r="145" spans="1:15" ht="15">
      <c r="A145" s="132"/>
      <c r="B145" s="15" t="s">
        <v>81</v>
      </c>
      <c r="C145" s="59">
        <f t="shared" si="29"/>
        <v>0</v>
      </c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2"/>
    </row>
    <row r="146" spans="1:15" ht="15">
      <c r="A146" s="132"/>
      <c r="B146" s="15" t="s">
        <v>82</v>
      </c>
      <c r="C146" s="59">
        <f t="shared" si="29"/>
        <v>0</v>
      </c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2"/>
    </row>
    <row r="147" spans="1:15" ht="15">
      <c r="A147" s="132"/>
      <c r="B147" s="15" t="s">
        <v>83</v>
      </c>
      <c r="C147" s="59">
        <f t="shared" si="29"/>
        <v>0</v>
      </c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2"/>
    </row>
    <row r="148" spans="1:15" ht="15">
      <c r="A148" s="132"/>
      <c r="B148" s="15" t="s">
        <v>84</v>
      </c>
      <c r="C148" s="59">
        <f t="shared" si="29"/>
        <v>0</v>
      </c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2"/>
    </row>
    <row r="149" spans="1:15" ht="15">
      <c r="A149" s="132"/>
      <c r="B149" s="15" t="s">
        <v>85</v>
      </c>
      <c r="C149" s="59">
        <f t="shared" si="29"/>
        <v>0</v>
      </c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2"/>
    </row>
    <row r="150" spans="1:15" ht="15">
      <c r="A150" s="132"/>
      <c r="B150" s="15" t="s">
        <v>86</v>
      </c>
      <c r="C150" s="59">
        <f t="shared" si="29"/>
        <v>0</v>
      </c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2"/>
    </row>
    <row r="151" spans="1:15" ht="38.25">
      <c r="A151" s="131" t="s">
        <v>138</v>
      </c>
      <c r="B151" s="16" t="s">
        <v>144</v>
      </c>
      <c r="C151" s="59">
        <f t="shared" si="29"/>
        <v>0</v>
      </c>
      <c r="D151" s="56">
        <f aca="true" t="shared" si="41" ref="D151:O151">SUM(D152:D157)</f>
        <v>0</v>
      </c>
      <c r="E151" s="56">
        <f t="shared" si="41"/>
        <v>0</v>
      </c>
      <c r="F151" s="56">
        <f t="shared" si="41"/>
        <v>0</v>
      </c>
      <c r="G151" s="56">
        <f t="shared" si="41"/>
        <v>0</v>
      </c>
      <c r="H151" s="56">
        <f t="shared" si="41"/>
        <v>0</v>
      </c>
      <c r="I151" s="56">
        <f t="shared" si="41"/>
        <v>0</v>
      </c>
      <c r="J151" s="56">
        <f t="shared" si="41"/>
        <v>0</v>
      </c>
      <c r="K151" s="56">
        <f t="shared" si="41"/>
        <v>0</v>
      </c>
      <c r="L151" s="56">
        <f t="shared" si="41"/>
        <v>0</v>
      </c>
      <c r="M151" s="56">
        <f t="shared" si="41"/>
        <v>0</v>
      </c>
      <c r="N151" s="56">
        <f t="shared" si="41"/>
        <v>0</v>
      </c>
      <c r="O151" s="57">
        <f t="shared" si="41"/>
        <v>0</v>
      </c>
    </row>
    <row r="152" spans="1:15" ht="15">
      <c r="A152" s="132"/>
      <c r="B152" s="15" t="s">
        <v>81</v>
      </c>
      <c r="C152" s="59">
        <f t="shared" si="29"/>
        <v>0</v>
      </c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2"/>
    </row>
    <row r="153" spans="1:15" ht="15">
      <c r="A153" s="132"/>
      <c r="B153" s="15" t="s">
        <v>82</v>
      </c>
      <c r="C153" s="59">
        <f t="shared" si="29"/>
        <v>0</v>
      </c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2"/>
    </row>
    <row r="154" spans="1:15" ht="15">
      <c r="A154" s="132"/>
      <c r="B154" s="15" t="s">
        <v>83</v>
      </c>
      <c r="C154" s="59">
        <f t="shared" si="29"/>
        <v>0</v>
      </c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2"/>
    </row>
    <row r="155" spans="1:15" ht="15">
      <c r="A155" s="132"/>
      <c r="B155" s="15" t="s">
        <v>84</v>
      </c>
      <c r="C155" s="59">
        <f t="shared" si="29"/>
        <v>0</v>
      </c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2"/>
    </row>
    <row r="156" spans="1:15" ht="15">
      <c r="A156" s="132"/>
      <c r="B156" s="15" t="s">
        <v>85</v>
      </c>
      <c r="C156" s="59">
        <f t="shared" si="29"/>
        <v>0</v>
      </c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2"/>
    </row>
    <row r="157" spans="1:15" ht="15">
      <c r="A157" s="132"/>
      <c r="B157" s="15" t="s">
        <v>86</v>
      </c>
      <c r="C157" s="59">
        <f t="shared" si="29"/>
        <v>0</v>
      </c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2"/>
    </row>
    <row r="158" spans="1:15" ht="63.75">
      <c r="A158" s="131" t="s">
        <v>139</v>
      </c>
      <c r="B158" s="16" t="s">
        <v>145</v>
      </c>
      <c r="C158" s="59">
        <f t="shared" si="29"/>
        <v>0</v>
      </c>
      <c r="D158" s="56">
        <f aca="true" t="shared" si="42" ref="D158:O158">SUM(D159:D164)</f>
        <v>0</v>
      </c>
      <c r="E158" s="56">
        <f t="shared" si="42"/>
        <v>0</v>
      </c>
      <c r="F158" s="56">
        <f t="shared" si="42"/>
        <v>0</v>
      </c>
      <c r="G158" s="56">
        <f t="shared" si="42"/>
        <v>0</v>
      </c>
      <c r="H158" s="56">
        <f t="shared" si="42"/>
        <v>0</v>
      </c>
      <c r="I158" s="56">
        <f t="shared" si="42"/>
        <v>0</v>
      </c>
      <c r="J158" s="56">
        <f t="shared" si="42"/>
        <v>0</v>
      </c>
      <c r="K158" s="56">
        <f t="shared" si="42"/>
        <v>0</v>
      </c>
      <c r="L158" s="56">
        <f t="shared" si="42"/>
        <v>0</v>
      </c>
      <c r="M158" s="56">
        <f t="shared" si="42"/>
        <v>0</v>
      </c>
      <c r="N158" s="56">
        <f t="shared" si="42"/>
        <v>0</v>
      </c>
      <c r="O158" s="57">
        <f t="shared" si="42"/>
        <v>0</v>
      </c>
    </row>
    <row r="159" spans="1:15" ht="15">
      <c r="A159" s="132"/>
      <c r="B159" s="15" t="s">
        <v>81</v>
      </c>
      <c r="C159" s="59">
        <f t="shared" si="29"/>
        <v>0</v>
      </c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2"/>
    </row>
    <row r="160" spans="1:15" ht="15">
      <c r="A160" s="132"/>
      <c r="B160" s="15" t="s">
        <v>82</v>
      </c>
      <c r="C160" s="59">
        <f t="shared" si="29"/>
        <v>0</v>
      </c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2"/>
    </row>
    <row r="161" spans="1:15" ht="15">
      <c r="A161" s="132"/>
      <c r="B161" s="15" t="s">
        <v>83</v>
      </c>
      <c r="C161" s="59">
        <f t="shared" si="29"/>
        <v>0</v>
      </c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2"/>
    </row>
    <row r="162" spans="1:15" ht="15">
      <c r="A162" s="132"/>
      <c r="B162" s="15" t="s">
        <v>84</v>
      </c>
      <c r="C162" s="59">
        <f t="shared" si="29"/>
        <v>0</v>
      </c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2"/>
    </row>
    <row r="163" spans="1:15" ht="15">
      <c r="A163" s="132"/>
      <c r="B163" s="15" t="s">
        <v>85</v>
      </c>
      <c r="C163" s="59">
        <f t="shared" si="29"/>
        <v>0</v>
      </c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2"/>
    </row>
    <row r="164" spans="1:15" ht="15.75" thickBot="1">
      <c r="A164" s="133"/>
      <c r="B164" s="134" t="s">
        <v>86</v>
      </c>
      <c r="C164" s="135">
        <f t="shared" si="29"/>
        <v>0</v>
      </c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7"/>
    </row>
  </sheetData>
  <sheetProtection password="C71F" sheet="1" objects="1" scenarios="1"/>
  <mergeCells count="24">
    <mergeCell ref="A111:O111"/>
    <mergeCell ref="A112:A114"/>
    <mergeCell ref="B112:B114"/>
    <mergeCell ref="C112:O112"/>
    <mergeCell ref="D113:F113"/>
    <mergeCell ref="G113:I113"/>
    <mergeCell ref="J113:L113"/>
    <mergeCell ref="M113:O113"/>
    <mergeCell ref="A56:O56"/>
    <mergeCell ref="A57:A59"/>
    <mergeCell ref="B57:B59"/>
    <mergeCell ref="C57:O57"/>
    <mergeCell ref="D58:F58"/>
    <mergeCell ref="G58:I58"/>
    <mergeCell ref="J58:L58"/>
    <mergeCell ref="M58:O58"/>
    <mergeCell ref="A1:O1"/>
    <mergeCell ref="A2:A4"/>
    <mergeCell ref="B2:B4"/>
    <mergeCell ref="C2:O2"/>
    <mergeCell ref="D3:F3"/>
    <mergeCell ref="G3:I3"/>
    <mergeCell ref="J3:L3"/>
    <mergeCell ref="M3:O3"/>
  </mergeCells>
  <printOptions horizontalCentered="1" verticalCentered="1"/>
  <pageMargins left="0.3937007874015748" right="0.3937007874015748" top="0.7874015748031497" bottom="0.3937007874015748" header="0" footer="0"/>
  <pageSetup fitToHeight="3" horizontalDpi="600" verticalDpi="600" orientation="landscape" paperSize="9" scale="48" r:id="rId1"/>
  <rowBreaks count="2" manualBreakCount="2">
    <brk id="55" max="255" man="1"/>
    <brk id="1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01"/>
  <sheetViews>
    <sheetView view="pageBreakPreview" zoomScale="60" zoomScaleNormal="85" zoomScalePageLayoutView="0" workbookViewId="0" topLeftCell="A46">
      <selection activeCell="C49" sqref="C49"/>
    </sheetView>
  </sheetViews>
  <sheetFormatPr defaultColWidth="9.140625" defaultRowHeight="15"/>
  <cols>
    <col min="1" max="1" width="8.8515625" style="0" customWidth="1"/>
    <col min="2" max="2" width="52.421875" style="0" customWidth="1"/>
    <col min="3" max="3" width="9.8515625" style="0" customWidth="1"/>
    <col min="4" max="16" width="15.7109375" style="0" customWidth="1"/>
  </cols>
  <sheetData>
    <row r="1" spans="1:16" ht="18">
      <c r="A1" s="199" t="s">
        <v>146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">
      <c r="A3" s="194" t="s">
        <v>127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6"/>
    </row>
    <row r="4" spans="1:16" ht="15">
      <c r="A4" s="197" t="s">
        <v>12</v>
      </c>
      <c r="B4" s="184" t="s">
        <v>13</v>
      </c>
      <c r="C4" s="203" t="s">
        <v>62</v>
      </c>
      <c r="D4" s="184" t="s">
        <v>147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98"/>
    </row>
    <row r="5" spans="1:16" ht="15">
      <c r="A5" s="197"/>
      <c r="B5" s="184"/>
      <c r="C5" s="204"/>
      <c r="D5" s="124" t="s">
        <v>16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5"/>
    </row>
    <row r="6" spans="1:16" ht="15">
      <c r="A6" s="126">
        <v>1</v>
      </c>
      <c r="B6" s="124">
        <v>2</v>
      </c>
      <c r="C6" s="124">
        <v>3</v>
      </c>
      <c r="D6" s="124">
        <v>4</v>
      </c>
      <c r="E6" s="124">
        <v>5</v>
      </c>
      <c r="F6" s="124">
        <v>6</v>
      </c>
      <c r="G6" s="124">
        <v>7</v>
      </c>
      <c r="H6" s="124">
        <v>8</v>
      </c>
      <c r="I6" s="124">
        <v>9</v>
      </c>
      <c r="J6" s="124">
        <v>10</v>
      </c>
      <c r="K6" s="124">
        <v>11</v>
      </c>
      <c r="L6" s="124">
        <v>12</v>
      </c>
      <c r="M6" s="124">
        <v>13</v>
      </c>
      <c r="N6" s="124">
        <v>14</v>
      </c>
      <c r="O6" s="124">
        <v>15</v>
      </c>
      <c r="P6" s="125">
        <v>16</v>
      </c>
    </row>
    <row r="7" spans="1:16" ht="15">
      <c r="A7" s="23" t="s">
        <v>21</v>
      </c>
      <c r="B7" s="7" t="s">
        <v>22</v>
      </c>
      <c r="C7" s="124" t="str">
        <f>IF(ROUND(Баланс_электрической_энергии!C8-D7,0)=0,"ОК","ОШИБКА")</f>
        <v>ОШИБКА</v>
      </c>
      <c r="D7" s="55">
        <f>SUM(E7:P7)</f>
        <v>0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</row>
    <row r="8" spans="1:16" ht="15">
      <c r="A8" s="24" t="s">
        <v>23</v>
      </c>
      <c r="B8" s="8" t="s">
        <v>24</v>
      </c>
      <c r="C8" s="143" t="str">
        <f>IF(ROUND(Баланс_электрической_энергии!C9-D8,0)=0,"ОК","ОШИБКА")</f>
        <v>ОШИБКА</v>
      </c>
      <c r="D8" s="55">
        <f aca="true" t="shared" si="0" ref="D8:D62">SUM(E8:P8)</f>
        <v>0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</row>
    <row r="9" spans="1:16" ht="15">
      <c r="A9" s="25" t="s">
        <v>25</v>
      </c>
      <c r="B9" s="9" t="s">
        <v>26</v>
      </c>
      <c r="C9" s="140" t="str">
        <f>IF(ROUND(Баланс_электрической_энергии!C10-D9,0)=0,"ОК","ОШИБКА")</f>
        <v>ОК</v>
      </c>
      <c r="D9" s="54">
        <f>IF(D7=0,0,D8/D7)</f>
        <v>0</v>
      </c>
      <c r="E9" s="54">
        <f>IF(E7=0,0,E8/E7)</f>
        <v>0</v>
      </c>
      <c r="F9" s="54">
        <f aca="true" t="shared" si="1" ref="F9:P9">IF(F7=0,0,F8/F7)</f>
        <v>0</v>
      </c>
      <c r="G9" s="54">
        <f t="shared" si="1"/>
        <v>0</v>
      </c>
      <c r="H9" s="54">
        <f t="shared" si="1"/>
        <v>0</v>
      </c>
      <c r="I9" s="54">
        <f t="shared" si="1"/>
        <v>0</v>
      </c>
      <c r="J9" s="54">
        <f t="shared" si="1"/>
        <v>0</v>
      </c>
      <c r="K9" s="54">
        <f t="shared" si="1"/>
        <v>0</v>
      </c>
      <c r="L9" s="54">
        <f t="shared" si="1"/>
        <v>0</v>
      </c>
      <c r="M9" s="54">
        <f t="shared" si="1"/>
        <v>0</v>
      </c>
      <c r="N9" s="54">
        <f t="shared" si="1"/>
        <v>0</v>
      </c>
      <c r="O9" s="54">
        <f t="shared" si="1"/>
        <v>0</v>
      </c>
      <c r="P9" s="54">
        <f t="shared" si="1"/>
        <v>0</v>
      </c>
    </row>
    <row r="10" spans="1:16" ht="15">
      <c r="A10" s="24" t="s">
        <v>27</v>
      </c>
      <c r="B10" s="7" t="s">
        <v>28</v>
      </c>
      <c r="C10" s="141" t="str">
        <f>IF(ROUND(Баланс_электрической_энергии!C11-D10,0)=0,"ОК","ОШИБКА")</f>
        <v>ОШИБКА</v>
      </c>
      <c r="D10" s="55">
        <f t="shared" si="0"/>
        <v>0</v>
      </c>
      <c r="E10" s="56">
        <f aca="true" t="shared" si="2" ref="E10:P10">SUM(E11:E12)</f>
        <v>0</v>
      </c>
      <c r="F10" s="56">
        <f t="shared" si="2"/>
        <v>0</v>
      </c>
      <c r="G10" s="56">
        <f t="shared" si="2"/>
        <v>0</v>
      </c>
      <c r="H10" s="56">
        <f t="shared" si="2"/>
        <v>0</v>
      </c>
      <c r="I10" s="56">
        <f t="shared" si="2"/>
        <v>0</v>
      </c>
      <c r="J10" s="56">
        <f t="shared" si="2"/>
        <v>0</v>
      </c>
      <c r="K10" s="56">
        <f t="shared" si="2"/>
        <v>0</v>
      </c>
      <c r="L10" s="56">
        <f t="shared" si="2"/>
        <v>0</v>
      </c>
      <c r="M10" s="56">
        <f t="shared" si="2"/>
        <v>0</v>
      </c>
      <c r="N10" s="56">
        <f t="shared" si="2"/>
        <v>0</v>
      </c>
      <c r="O10" s="56">
        <f t="shared" si="2"/>
        <v>0</v>
      </c>
      <c r="P10" s="57">
        <f t="shared" si="2"/>
        <v>0</v>
      </c>
    </row>
    <row r="11" spans="1:16" ht="15">
      <c r="A11" s="26" t="s">
        <v>29</v>
      </c>
      <c r="B11" s="9" t="s">
        <v>30</v>
      </c>
      <c r="C11" s="140" t="str">
        <f>IF(ROUND(Баланс_электрической_энергии!C12-D11,0)=0,"ОК","ОШИБКА")</f>
        <v>ОШИБКА</v>
      </c>
      <c r="D11" s="56">
        <f t="shared" si="0"/>
        <v>0</v>
      </c>
      <c r="E11" s="56">
        <f>E7-E8</f>
        <v>0</v>
      </c>
      <c r="F11" s="56">
        <f aca="true" t="shared" si="3" ref="F11:P11">F7-F8</f>
        <v>0</v>
      </c>
      <c r="G11" s="56">
        <f t="shared" si="3"/>
        <v>0</v>
      </c>
      <c r="H11" s="56">
        <f t="shared" si="3"/>
        <v>0</v>
      </c>
      <c r="I11" s="56">
        <f t="shared" si="3"/>
        <v>0</v>
      </c>
      <c r="J11" s="56">
        <f t="shared" si="3"/>
        <v>0</v>
      </c>
      <c r="K11" s="56">
        <f t="shared" si="3"/>
        <v>0</v>
      </c>
      <c r="L11" s="56">
        <f t="shared" si="3"/>
        <v>0</v>
      </c>
      <c r="M11" s="56">
        <f t="shared" si="3"/>
        <v>0</v>
      </c>
      <c r="N11" s="56">
        <f t="shared" si="3"/>
        <v>0</v>
      </c>
      <c r="O11" s="56">
        <f t="shared" si="3"/>
        <v>0</v>
      </c>
      <c r="P11" s="57">
        <f t="shared" si="3"/>
        <v>0</v>
      </c>
    </row>
    <row r="12" spans="1:16" ht="15">
      <c r="A12" s="26" t="s">
        <v>31</v>
      </c>
      <c r="B12" s="9" t="s">
        <v>32</v>
      </c>
      <c r="C12" s="140" t="str">
        <f>IF(ROUND(Баланс_электрической_энергии!C13-D12,0)=0,"ОК","ОШИБКА")</f>
        <v>ОК</v>
      </c>
      <c r="D12" s="56">
        <f t="shared" si="0"/>
        <v>0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</row>
    <row r="13" spans="1:16" ht="15">
      <c r="A13" s="24" t="s">
        <v>34</v>
      </c>
      <c r="B13" s="10" t="s">
        <v>94</v>
      </c>
      <c r="C13" s="140" t="str">
        <f>IF(ROUND(Баланс_электрической_энергии!C14-D13,0)=0,"ОК","ОШИБКА")</f>
        <v>ОК</v>
      </c>
      <c r="D13" s="55">
        <f t="shared" si="0"/>
        <v>0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ht="15">
      <c r="A14" s="26" t="s">
        <v>35</v>
      </c>
      <c r="B14" s="9" t="s">
        <v>36</v>
      </c>
      <c r="C14" s="140" t="str">
        <f>IF(ROUND(Баланс_электрической_энергии!C15-D14,0)=0,"ОК","ОШИБКА")</f>
        <v>ОК</v>
      </c>
      <c r="D14" s="54">
        <f aca="true" t="shared" si="4" ref="D14:P14">IF(D10=0,0,D13/D10)</f>
        <v>0</v>
      </c>
      <c r="E14" s="54">
        <f t="shared" si="4"/>
        <v>0</v>
      </c>
      <c r="F14" s="54">
        <f t="shared" si="4"/>
        <v>0</v>
      </c>
      <c r="G14" s="54">
        <f t="shared" si="4"/>
        <v>0</v>
      </c>
      <c r="H14" s="54">
        <f t="shared" si="4"/>
        <v>0</v>
      </c>
      <c r="I14" s="54">
        <f t="shared" si="4"/>
        <v>0</v>
      </c>
      <c r="J14" s="54">
        <f t="shared" si="4"/>
        <v>0</v>
      </c>
      <c r="K14" s="54">
        <f t="shared" si="4"/>
        <v>0</v>
      </c>
      <c r="L14" s="54">
        <f t="shared" si="4"/>
        <v>0</v>
      </c>
      <c r="M14" s="54">
        <f t="shared" si="4"/>
        <v>0</v>
      </c>
      <c r="N14" s="54">
        <f t="shared" si="4"/>
        <v>0</v>
      </c>
      <c r="O14" s="54">
        <f t="shared" si="4"/>
        <v>0</v>
      </c>
      <c r="P14" s="54">
        <f t="shared" si="4"/>
        <v>0</v>
      </c>
    </row>
    <row r="15" spans="1:16" ht="25.5">
      <c r="A15" s="26" t="s">
        <v>37</v>
      </c>
      <c r="B15" s="9" t="s">
        <v>101</v>
      </c>
      <c r="C15" s="140" t="str">
        <f>IF(ROUND(Баланс_электрической_энергии!C16-D15,0)=0,"ОК","ОШИБКА")</f>
        <v>ОК</v>
      </c>
      <c r="D15" s="56">
        <f t="shared" si="0"/>
        <v>0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</row>
    <row r="16" spans="1:16" ht="15">
      <c r="A16" s="24" t="s">
        <v>38</v>
      </c>
      <c r="B16" s="10" t="s">
        <v>39</v>
      </c>
      <c r="C16" s="140" t="str">
        <f>IF(ROUND(Баланс_электрической_энергии!C17-D16,0)=0,"ОК","ОШИБКА")</f>
        <v>ОШИБКА</v>
      </c>
      <c r="D16" s="55">
        <f t="shared" si="0"/>
        <v>0</v>
      </c>
      <c r="E16" s="55">
        <f aca="true" t="shared" si="5" ref="E16:P16">E10-E13-E15</f>
        <v>0</v>
      </c>
      <c r="F16" s="55">
        <f t="shared" si="5"/>
        <v>0</v>
      </c>
      <c r="G16" s="55">
        <f t="shared" si="5"/>
        <v>0</v>
      </c>
      <c r="H16" s="55">
        <f t="shared" si="5"/>
        <v>0</v>
      </c>
      <c r="I16" s="55">
        <f t="shared" si="5"/>
        <v>0</v>
      </c>
      <c r="J16" s="55">
        <f t="shared" si="5"/>
        <v>0</v>
      </c>
      <c r="K16" s="55">
        <f t="shared" si="5"/>
        <v>0</v>
      </c>
      <c r="L16" s="55">
        <f t="shared" si="5"/>
        <v>0</v>
      </c>
      <c r="M16" s="55">
        <f t="shared" si="5"/>
        <v>0</v>
      </c>
      <c r="N16" s="55">
        <f t="shared" si="5"/>
        <v>0</v>
      </c>
      <c r="O16" s="55">
        <f t="shared" si="5"/>
        <v>0</v>
      </c>
      <c r="P16" s="58">
        <f t="shared" si="5"/>
        <v>0</v>
      </c>
    </row>
    <row r="17" spans="1:16" ht="15">
      <c r="A17" s="26" t="s">
        <v>40</v>
      </c>
      <c r="B17" s="11" t="s">
        <v>41</v>
      </c>
      <c r="C17" s="141" t="str">
        <f>IF(ROUND(Баланс_электрической_энергии!C18-D17,0)=0,"ОК","ОШИБКА")</f>
        <v>ОК</v>
      </c>
      <c r="D17" s="56">
        <f t="shared" si="0"/>
        <v>0</v>
      </c>
      <c r="E17" s="56">
        <f>E18+E34+E42</f>
        <v>0</v>
      </c>
      <c r="F17" s="59">
        <f aca="true" t="shared" si="6" ref="F17:P17">F18+F34+F42</f>
        <v>0</v>
      </c>
      <c r="G17" s="56">
        <f t="shared" si="6"/>
        <v>0</v>
      </c>
      <c r="H17" s="56">
        <f t="shared" si="6"/>
        <v>0</v>
      </c>
      <c r="I17" s="56">
        <f t="shared" si="6"/>
        <v>0</v>
      </c>
      <c r="J17" s="56">
        <f t="shared" si="6"/>
        <v>0</v>
      </c>
      <c r="K17" s="56">
        <f t="shared" si="6"/>
        <v>0</v>
      </c>
      <c r="L17" s="56">
        <f t="shared" si="6"/>
        <v>0</v>
      </c>
      <c r="M17" s="56">
        <f t="shared" si="6"/>
        <v>0</v>
      </c>
      <c r="N17" s="56">
        <f t="shared" si="6"/>
        <v>0</v>
      </c>
      <c r="O17" s="56">
        <f t="shared" si="6"/>
        <v>0</v>
      </c>
      <c r="P17" s="57">
        <f t="shared" si="6"/>
        <v>0</v>
      </c>
    </row>
    <row r="18" spans="1:16" ht="15">
      <c r="A18" s="26" t="s">
        <v>43</v>
      </c>
      <c r="B18" s="12" t="s">
        <v>80</v>
      </c>
      <c r="C18" s="141" t="str">
        <f>IF(ROUND(Баланс_электрической_энергии!C19-D18,0)=0,"ОК","ОШИБКА")</f>
        <v>ОК</v>
      </c>
      <c r="D18" s="56">
        <f t="shared" si="0"/>
        <v>0</v>
      </c>
      <c r="E18" s="56">
        <f>E20+E27</f>
        <v>0</v>
      </c>
      <c r="F18" s="56">
        <f aca="true" t="shared" si="7" ref="F18:P18">F20+F27</f>
        <v>0</v>
      </c>
      <c r="G18" s="56">
        <f t="shared" si="7"/>
        <v>0</v>
      </c>
      <c r="H18" s="56">
        <f t="shared" si="7"/>
        <v>0</v>
      </c>
      <c r="I18" s="56">
        <f t="shared" si="7"/>
        <v>0</v>
      </c>
      <c r="J18" s="56">
        <f t="shared" si="7"/>
        <v>0</v>
      </c>
      <c r="K18" s="56">
        <f t="shared" si="7"/>
        <v>0</v>
      </c>
      <c r="L18" s="56">
        <f t="shared" si="7"/>
        <v>0</v>
      </c>
      <c r="M18" s="56">
        <f t="shared" si="7"/>
        <v>0</v>
      </c>
      <c r="N18" s="56">
        <f t="shared" si="7"/>
        <v>0</v>
      </c>
      <c r="O18" s="56">
        <f t="shared" si="7"/>
        <v>0</v>
      </c>
      <c r="P18" s="57">
        <f t="shared" si="7"/>
        <v>0</v>
      </c>
    </row>
    <row r="19" spans="1:16" ht="15">
      <c r="A19" s="26"/>
      <c r="B19" s="13" t="s">
        <v>42</v>
      </c>
      <c r="C19" s="141"/>
      <c r="D19" s="53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9"/>
    </row>
    <row r="20" spans="1:16" ht="15">
      <c r="A20" s="26" t="s">
        <v>102</v>
      </c>
      <c r="B20" s="14" t="s">
        <v>87</v>
      </c>
      <c r="C20" s="142" t="str">
        <f>IF(ROUND(Баланс_электрической_энергии!C21-D20,0)=0,"ОК","ОШИБКА")</f>
        <v>ОК</v>
      </c>
      <c r="D20" s="56">
        <f t="shared" si="0"/>
        <v>0</v>
      </c>
      <c r="E20" s="56">
        <f>SUM(E21:E26)</f>
        <v>0</v>
      </c>
      <c r="F20" s="56">
        <f aca="true" t="shared" si="8" ref="F20:P20">SUM(F21:F26)</f>
        <v>0</v>
      </c>
      <c r="G20" s="56">
        <f t="shared" si="8"/>
        <v>0</v>
      </c>
      <c r="H20" s="56">
        <f t="shared" si="8"/>
        <v>0</v>
      </c>
      <c r="I20" s="56">
        <f t="shared" si="8"/>
        <v>0</v>
      </c>
      <c r="J20" s="56">
        <f t="shared" si="8"/>
        <v>0</v>
      </c>
      <c r="K20" s="56">
        <f t="shared" si="8"/>
        <v>0</v>
      </c>
      <c r="L20" s="56">
        <f t="shared" si="8"/>
        <v>0</v>
      </c>
      <c r="M20" s="56">
        <f t="shared" si="8"/>
        <v>0</v>
      </c>
      <c r="N20" s="56">
        <f t="shared" si="8"/>
        <v>0</v>
      </c>
      <c r="O20" s="56">
        <f t="shared" si="8"/>
        <v>0</v>
      </c>
      <c r="P20" s="57">
        <f t="shared" si="8"/>
        <v>0</v>
      </c>
    </row>
    <row r="21" spans="1:16" ht="15">
      <c r="A21" s="26"/>
      <c r="B21" s="15" t="s">
        <v>81</v>
      </c>
      <c r="C21" s="142" t="str">
        <f>IF(ROUND(Баланс_электрической_энергии!C22-D21,0)=0,"ОК","ОШИБКА")</f>
        <v>ОК</v>
      </c>
      <c r="D21" s="56">
        <f t="shared" si="0"/>
        <v>0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</row>
    <row r="22" spans="1:16" ht="15">
      <c r="A22" s="26"/>
      <c r="B22" s="15" t="s">
        <v>82</v>
      </c>
      <c r="C22" s="142" t="str">
        <f>IF(ROUND(Баланс_электрической_энергии!C23-D22,0)=0,"ОК","ОШИБКА")</f>
        <v>ОК</v>
      </c>
      <c r="D22" s="56">
        <f t="shared" si="0"/>
        <v>0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</row>
    <row r="23" spans="1:16" ht="15">
      <c r="A23" s="26"/>
      <c r="B23" s="15" t="s">
        <v>83</v>
      </c>
      <c r="C23" s="142" t="str">
        <f>IF(ROUND(Баланс_электрической_энергии!C24-D23,0)=0,"ОК","ОШИБКА")</f>
        <v>ОК</v>
      </c>
      <c r="D23" s="56">
        <f t="shared" si="0"/>
        <v>0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</row>
    <row r="24" spans="1:16" ht="15">
      <c r="A24" s="26"/>
      <c r="B24" s="15" t="s">
        <v>84</v>
      </c>
      <c r="C24" s="142" t="str">
        <f>IF(ROUND(Баланс_электрической_энергии!C25-D24,0)=0,"ОК","ОШИБКА")</f>
        <v>ОК</v>
      </c>
      <c r="D24" s="56">
        <f t="shared" si="0"/>
        <v>0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</row>
    <row r="25" spans="1:16" ht="15">
      <c r="A25" s="26"/>
      <c r="B25" s="15" t="s">
        <v>85</v>
      </c>
      <c r="C25" s="142" t="str">
        <f>IF(ROUND(Баланс_электрической_энергии!C26-D25,0)=0,"ОК","ОШИБКА")</f>
        <v>ОК</v>
      </c>
      <c r="D25" s="56">
        <f t="shared" si="0"/>
        <v>0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</row>
    <row r="26" spans="1:16" ht="15">
      <c r="A26" s="26"/>
      <c r="B26" s="15" t="s">
        <v>86</v>
      </c>
      <c r="C26" s="142" t="str">
        <f>IF(ROUND(Баланс_электрической_энергии!C27-D26,0)=0,"ОК","ОШИБКА")</f>
        <v>ОК</v>
      </c>
      <c r="D26" s="56">
        <f t="shared" si="0"/>
        <v>0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</row>
    <row r="27" spans="1:16" ht="15">
      <c r="A27" s="26" t="s">
        <v>103</v>
      </c>
      <c r="B27" s="14" t="s">
        <v>90</v>
      </c>
      <c r="C27" s="142" t="str">
        <f>IF(ROUND(Баланс_электрической_энергии!C28-D27,0)=0,"ОК","ОШИБКА")</f>
        <v>ОК</v>
      </c>
      <c r="D27" s="56">
        <f t="shared" si="0"/>
        <v>0</v>
      </c>
      <c r="E27" s="56">
        <f>SUM(E28:E33)</f>
        <v>0</v>
      </c>
      <c r="F27" s="56">
        <f aca="true" t="shared" si="9" ref="F27:P27">SUM(F28:F33)</f>
        <v>0</v>
      </c>
      <c r="G27" s="56">
        <f t="shared" si="9"/>
        <v>0</v>
      </c>
      <c r="H27" s="56">
        <f t="shared" si="9"/>
        <v>0</v>
      </c>
      <c r="I27" s="56">
        <f t="shared" si="9"/>
        <v>0</v>
      </c>
      <c r="J27" s="56">
        <f t="shared" si="9"/>
        <v>0</v>
      </c>
      <c r="K27" s="56">
        <f t="shared" si="9"/>
        <v>0</v>
      </c>
      <c r="L27" s="56">
        <f t="shared" si="9"/>
        <v>0</v>
      </c>
      <c r="M27" s="56">
        <f t="shared" si="9"/>
        <v>0</v>
      </c>
      <c r="N27" s="56">
        <f t="shared" si="9"/>
        <v>0</v>
      </c>
      <c r="O27" s="56">
        <f t="shared" si="9"/>
        <v>0</v>
      </c>
      <c r="P27" s="57">
        <f t="shared" si="9"/>
        <v>0</v>
      </c>
    </row>
    <row r="28" spans="1:16" ht="15">
      <c r="A28" s="26"/>
      <c r="B28" s="15" t="s">
        <v>81</v>
      </c>
      <c r="C28" s="142" t="str">
        <f>IF(ROUND(Баланс_электрической_энергии!C29-D28,0)=0,"ОК","ОШИБКА")</f>
        <v>ОК</v>
      </c>
      <c r="D28" s="56">
        <f t="shared" si="0"/>
        <v>0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</row>
    <row r="29" spans="1:16" ht="15">
      <c r="A29" s="26"/>
      <c r="B29" s="15" t="s">
        <v>82</v>
      </c>
      <c r="C29" s="142" t="str">
        <f>IF(ROUND(Баланс_электрической_энергии!C30-D29,0)=0,"ОК","ОШИБКА")</f>
        <v>ОК</v>
      </c>
      <c r="D29" s="56">
        <f t="shared" si="0"/>
        <v>0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</row>
    <row r="30" spans="1:16" ht="15">
      <c r="A30" s="26"/>
      <c r="B30" s="15" t="s">
        <v>83</v>
      </c>
      <c r="C30" s="142" t="str">
        <f>IF(ROUND(Баланс_электрической_энергии!C31-D30,0)=0,"ОК","ОШИБКА")</f>
        <v>ОК</v>
      </c>
      <c r="D30" s="56">
        <f t="shared" si="0"/>
        <v>0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</row>
    <row r="31" spans="1:16" ht="15">
      <c r="A31" s="26"/>
      <c r="B31" s="15" t="s">
        <v>84</v>
      </c>
      <c r="C31" s="142" t="str">
        <f>IF(ROUND(Баланс_электрической_энергии!C32-D31,0)=0,"ОК","ОШИБКА")</f>
        <v>ОК</v>
      </c>
      <c r="D31" s="56">
        <f t="shared" si="0"/>
        <v>0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</row>
    <row r="32" spans="1:16" ht="15">
      <c r="A32" s="26"/>
      <c r="B32" s="15" t="s">
        <v>85</v>
      </c>
      <c r="C32" s="142" t="str">
        <f>IF(ROUND(Баланс_электрической_энергии!C33-D32,0)=0,"ОК","ОШИБКА")</f>
        <v>ОК</v>
      </c>
      <c r="D32" s="56">
        <f t="shared" si="0"/>
        <v>0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</row>
    <row r="33" spans="1:16" ht="15">
      <c r="A33" s="26"/>
      <c r="B33" s="15" t="s">
        <v>86</v>
      </c>
      <c r="C33" s="142" t="str">
        <f>IF(ROUND(Баланс_электрической_энергии!C34-D33,0)=0,"ОК","ОШИБКА")</f>
        <v>ОК</v>
      </c>
      <c r="D33" s="56">
        <f t="shared" si="0"/>
        <v>0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</row>
    <row r="34" spans="1:16" ht="15">
      <c r="A34" s="26" t="s">
        <v>44</v>
      </c>
      <c r="B34" s="16" t="s">
        <v>88</v>
      </c>
      <c r="C34" s="142" t="str">
        <f>IF(ROUND(Баланс_электрической_энергии!C35-D34,0)=0,"ОК","ОШИБКА")</f>
        <v>ОК</v>
      </c>
      <c r="D34" s="56">
        <f t="shared" si="0"/>
        <v>0</v>
      </c>
      <c r="E34" s="56">
        <f>SUM(E36:E41)</f>
        <v>0</v>
      </c>
      <c r="F34" s="56">
        <f aca="true" t="shared" si="10" ref="F34:P34">SUM(F36:F41)</f>
        <v>0</v>
      </c>
      <c r="G34" s="56">
        <f t="shared" si="10"/>
        <v>0</v>
      </c>
      <c r="H34" s="56">
        <f t="shared" si="10"/>
        <v>0</v>
      </c>
      <c r="I34" s="56">
        <f t="shared" si="10"/>
        <v>0</v>
      </c>
      <c r="J34" s="56">
        <f t="shared" si="10"/>
        <v>0</v>
      </c>
      <c r="K34" s="56">
        <f t="shared" si="10"/>
        <v>0</v>
      </c>
      <c r="L34" s="56">
        <f t="shared" si="10"/>
        <v>0</v>
      </c>
      <c r="M34" s="56">
        <f t="shared" si="10"/>
        <v>0</v>
      </c>
      <c r="N34" s="56">
        <f t="shared" si="10"/>
        <v>0</v>
      </c>
      <c r="O34" s="56">
        <f t="shared" si="10"/>
        <v>0</v>
      </c>
      <c r="P34" s="57">
        <f t="shared" si="10"/>
        <v>0</v>
      </c>
    </row>
    <row r="35" spans="1:16" ht="15">
      <c r="A35" s="26"/>
      <c r="B35" s="17" t="s">
        <v>42</v>
      </c>
      <c r="C35" s="142"/>
      <c r="D35" s="53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9"/>
    </row>
    <row r="36" spans="1:16" ht="15">
      <c r="A36" s="26"/>
      <c r="B36" s="15" t="s">
        <v>81</v>
      </c>
      <c r="C36" s="142" t="str">
        <f>IF(ROUND(Баланс_электрической_энергии!C37-D36,0)=0,"ОК","ОШИБКА")</f>
        <v>ОК</v>
      </c>
      <c r="D36" s="59">
        <f t="shared" si="0"/>
        <v>0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</row>
    <row r="37" spans="1:16" ht="15">
      <c r="A37" s="26"/>
      <c r="B37" s="15" t="s">
        <v>82</v>
      </c>
      <c r="C37" s="142" t="str">
        <f>IF(ROUND(Баланс_электрической_энергии!C38-D37,0)=0,"ОК","ОШИБКА")</f>
        <v>ОК</v>
      </c>
      <c r="D37" s="59">
        <f t="shared" si="0"/>
        <v>0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</row>
    <row r="38" spans="1:16" ht="15">
      <c r="A38" s="26"/>
      <c r="B38" s="15" t="s">
        <v>83</v>
      </c>
      <c r="C38" s="142" t="str">
        <f>IF(ROUND(Баланс_электрической_энергии!C39-D38,0)=0,"ОК","ОШИБКА")</f>
        <v>ОК</v>
      </c>
      <c r="D38" s="59">
        <f t="shared" si="0"/>
        <v>0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2"/>
    </row>
    <row r="39" spans="1:16" ht="15">
      <c r="A39" s="26"/>
      <c r="B39" s="15" t="s">
        <v>84</v>
      </c>
      <c r="C39" s="142" t="str">
        <f>IF(ROUND(Баланс_электрической_энергии!C40-D39,0)=0,"ОК","ОШИБКА")</f>
        <v>ОК</v>
      </c>
      <c r="D39" s="59">
        <f t="shared" si="0"/>
        <v>0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2"/>
    </row>
    <row r="40" spans="1:16" ht="15">
      <c r="A40" s="26"/>
      <c r="B40" s="15" t="s">
        <v>85</v>
      </c>
      <c r="C40" s="142" t="str">
        <f>IF(ROUND(Баланс_электрической_энергии!C41-D40,0)=0,"ОК","ОШИБКА")</f>
        <v>ОК</v>
      </c>
      <c r="D40" s="59">
        <f t="shared" si="0"/>
        <v>0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2"/>
    </row>
    <row r="41" spans="1:16" ht="15">
      <c r="A41" s="26"/>
      <c r="B41" s="15" t="s">
        <v>86</v>
      </c>
      <c r="C41" s="142" t="str">
        <f>IF(ROUND(Баланс_электрической_энергии!C42-D41,0)=0,"ОК","ОШИБКА")</f>
        <v>ОК</v>
      </c>
      <c r="D41" s="59">
        <f t="shared" si="0"/>
        <v>0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2"/>
    </row>
    <row r="42" spans="1:16" ht="15">
      <c r="A42" s="26" t="s">
        <v>45</v>
      </c>
      <c r="B42" s="16" t="s">
        <v>130</v>
      </c>
      <c r="C42" s="142" t="str">
        <f>IF(ROUND(Баланс_электрической_энергии!C43-D42,0)=0,"ОК","ОШИБКА")</f>
        <v>ОК</v>
      </c>
      <c r="D42" s="59">
        <f t="shared" si="0"/>
        <v>0</v>
      </c>
      <c r="E42" s="56">
        <f>SUM(E43:E48)</f>
        <v>0</v>
      </c>
      <c r="F42" s="56">
        <f aca="true" t="shared" si="11" ref="F42:P42">SUM(F43:F48)</f>
        <v>0</v>
      </c>
      <c r="G42" s="56">
        <f t="shared" si="11"/>
        <v>0</v>
      </c>
      <c r="H42" s="56">
        <f t="shared" si="11"/>
        <v>0</v>
      </c>
      <c r="I42" s="56">
        <f t="shared" si="11"/>
        <v>0</v>
      </c>
      <c r="J42" s="56">
        <f t="shared" si="11"/>
        <v>0</v>
      </c>
      <c r="K42" s="56">
        <f t="shared" si="11"/>
        <v>0</v>
      </c>
      <c r="L42" s="56">
        <f t="shared" si="11"/>
        <v>0</v>
      </c>
      <c r="M42" s="56">
        <f t="shared" si="11"/>
        <v>0</v>
      </c>
      <c r="N42" s="56">
        <f t="shared" si="11"/>
        <v>0</v>
      </c>
      <c r="O42" s="56">
        <f t="shared" si="11"/>
        <v>0</v>
      </c>
      <c r="P42" s="57">
        <f t="shared" si="11"/>
        <v>0</v>
      </c>
    </row>
    <row r="43" spans="1:16" ht="15">
      <c r="A43" s="26"/>
      <c r="B43" s="15" t="s">
        <v>81</v>
      </c>
      <c r="C43" s="142" t="str">
        <f>IF(ROUND(Баланс_электрической_энергии!C44-D43,0)=0,"ОК","ОШИБКА")</f>
        <v>ОК</v>
      </c>
      <c r="D43" s="59">
        <f t="shared" si="0"/>
        <v>0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</row>
    <row r="44" spans="1:16" ht="15">
      <c r="A44" s="26"/>
      <c r="B44" s="15" t="s">
        <v>82</v>
      </c>
      <c r="C44" s="142" t="str">
        <f>IF(ROUND(Баланс_электрической_энергии!C45-D44,0)=0,"ОК","ОШИБКА")</f>
        <v>ОК</v>
      </c>
      <c r="D44" s="59">
        <f t="shared" si="0"/>
        <v>0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</row>
    <row r="45" spans="1:16" ht="15">
      <c r="A45" s="26"/>
      <c r="B45" s="15" t="s">
        <v>83</v>
      </c>
      <c r="C45" s="142" t="str">
        <f>IF(ROUND(Баланс_электрической_энергии!C46-D45,0)=0,"ОК","ОШИБКА")</f>
        <v>ОК</v>
      </c>
      <c r="D45" s="59">
        <f t="shared" si="0"/>
        <v>0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</row>
    <row r="46" spans="1:16" ht="15">
      <c r="A46" s="26"/>
      <c r="B46" s="15" t="s">
        <v>84</v>
      </c>
      <c r="C46" s="142" t="str">
        <f>IF(ROUND(Баланс_электрической_энергии!C47-D46,0)=0,"ОК","ОШИБКА")</f>
        <v>ОК</v>
      </c>
      <c r="D46" s="59">
        <f t="shared" si="0"/>
        <v>0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2"/>
    </row>
    <row r="47" spans="1:16" ht="15">
      <c r="A47" s="26"/>
      <c r="B47" s="15" t="s">
        <v>85</v>
      </c>
      <c r="C47" s="142" t="str">
        <f>IF(ROUND(Баланс_электрической_энергии!C48-D47,0)=0,"ОК","ОШИБКА")</f>
        <v>ОК</v>
      </c>
      <c r="D47" s="59">
        <f t="shared" si="0"/>
        <v>0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2"/>
    </row>
    <row r="48" spans="1:16" ht="15">
      <c r="A48" s="26"/>
      <c r="B48" s="15" t="s">
        <v>86</v>
      </c>
      <c r="C48" s="142" t="str">
        <f>IF(ROUND(Баланс_электрической_энергии!C49-D48,0)=0,"ОК","ОШИБКА")</f>
        <v>ОК</v>
      </c>
      <c r="D48" s="59">
        <f t="shared" si="0"/>
        <v>0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2"/>
    </row>
    <row r="49" spans="1:16" ht="15">
      <c r="A49" s="26" t="s">
        <v>46</v>
      </c>
      <c r="B49" s="11" t="s">
        <v>47</v>
      </c>
      <c r="C49" s="141" t="str">
        <f>IF(ROUND(Баланс_электрической_энергии!C50-D49,0)=0,"ОК","ОШИБКА")</f>
        <v>ОШИБКА</v>
      </c>
      <c r="D49" s="59">
        <f t="shared" si="0"/>
        <v>0</v>
      </c>
      <c r="E49" s="56">
        <f>E50+E54+E55</f>
        <v>0</v>
      </c>
      <c r="F49" s="56">
        <f aca="true" t="shared" si="12" ref="F49:P49">F50+F54+F55</f>
        <v>0</v>
      </c>
      <c r="G49" s="56">
        <f t="shared" si="12"/>
        <v>0</v>
      </c>
      <c r="H49" s="56">
        <f t="shared" si="12"/>
        <v>0</v>
      </c>
      <c r="I49" s="56">
        <f t="shared" si="12"/>
        <v>0</v>
      </c>
      <c r="J49" s="56">
        <f t="shared" si="12"/>
        <v>0</v>
      </c>
      <c r="K49" s="56">
        <f t="shared" si="12"/>
        <v>0</v>
      </c>
      <c r="L49" s="56">
        <f t="shared" si="12"/>
        <v>0</v>
      </c>
      <c r="M49" s="56">
        <f t="shared" si="12"/>
        <v>0</v>
      </c>
      <c r="N49" s="56">
        <f t="shared" si="12"/>
        <v>0</v>
      </c>
      <c r="O49" s="56">
        <f t="shared" si="12"/>
        <v>0</v>
      </c>
      <c r="P49" s="57">
        <f t="shared" si="12"/>
        <v>0</v>
      </c>
    </row>
    <row r="50" spans="1:16" ht="15">
      <c r="A50" s="27" t="s">
        <v>48</v>
      </c>
      <c r="B50" s="12" t="s">
        <v>49</v>
      </c>
      <c r="C50" s="141" t="str">
        <f>IF(ROUND(Баланс_электрической_энергии!C51-D50,0)=0,"ОК","ОШИБКА")</f>
        <v>ОК</v>
      </c>
      <c r="D50" s="59">
        <f t="shared" si="0"/>
        <v>0</v>
      </c>
      <c r="E50" s="56">
        <f>E51+E52+E53</f>
        <v>0</v>
      </c>
      <c r="F50" s="56">
        <f aca="true" t="shared" si="13" ref="F50:P50">F51+F52+F53</f>
        <v>0</v>
      </c>
      <c r="G50" s="56">
        <f t="shared" si="13"/>
        <v>0</v>
      </c>
      <c r="H50" s="56">
        <f t="shared" si="13"/>
        <v>0</v>
      </c>
      <c r="I50" s="56">
        <f t="shared" si="13"/>
        <v>0</v>
      </c>
      <c r="J50" s="56">
        <f t="shared" si="13"/>
        <v>0</v>
      </c>
      <c r="K50" s="56">
        <f t="shared" si="13"/>
        <v>0</v>
      </c>
      <c r="L50" s="56">
        <f t="shared" si="13"/>
        <v>0</v>
      </c>
      <c r="M50" s="56">
        <f t="shared" si="13"/>
        <v>0</v>
      </c>
      <c r="N50" s="56">
        <f t="shared" si="13"/>
        <v>0</v>
      </c>
      <c r="O50" s="56">
        <f t="shared" si="13"/>
        <v>0</v>
      </c>
      <c r="P50" s="57">
        <f t="shared" si="13"/>
        <v>0</v>
      </c>
    </row>
    <row r="51" spans="1:16" ht="15">
      <c r="A51" s="27" t="s">
        <v>50</v>
      </c>
      <c r="B51" s="18" t="s">
        <v>51</v>
      </c>
      <c r="C51" s="141" t="str">
        <f>IF(ROUND(Баланс_электрической_энергии!C52-D51,0)=0,"ОК","ОШИБКА")</f>
        <v>ОК</v>
      </c>
      <c r="D51" s="59">
        <f t="shared" si="0"/>
        <v>0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2"/>
    </row>
    <row r="52" spans="1:16" ht="15">
      <c r="A52" s="27" t="s">
        <v>52</v>
      </c>
      <c r="B52" s="18" t="s">
        <v>53</v>
      </c>
      <c r="C52" s="141" t="str">
        <f>IF(ROUND(Баланс_электрической_энергии!C53-D52,0)=0,"ОК","ОШИБКА")</f>
        <v>ОК</v>
      </c>
      <c r="D52" s="59">
        <f t="shared" si="0"/>
        <v>0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2"/>
    </row>
    <row r="53" spans="1:16" ht="15">
      <c r="A53" s="27" t="s">
        <v>54</v>
      </c>
      <c r="B53" s="18" t="s">
        <v>55</v>
      </c>
      <c r="C53" s="141" t="str">
        <f>IF(ROUND(Баланс_электрической_энергии!C54-D53,0)=0,"ОК","ОШИБКА")</f>
        <v>ОК</v>
      </c>
      <c r="D53" s="59">
        <f t="shared" si="0"/>
        <v>0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/>
    </row>
    <row r="54" spans="1:16" ht="15">
      <c r="A54" s="27" t="s">
        <v>56</v>
      </c>
      <c r="B54" s="12" t="s">
        <v>91</v>
      </c>
      <c r="C54" s="141" t="str">
        <f>IF(ROUND(Баланс_электрической_энергии!C55-D54,0)=0,"ОК","ОШИБКА")</f>
        <v>ОШИБКА</v>
      </c>
      <c r="D54" s="59">
        <f t="shared" si="0"/>
        <v>0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2"/>
    </row>
    <row r="55" spans="1:16" ht="15">
      <c r="A55" s="27" t="s">
        <v>57</v>
      </c>
      <c r="B55" s="12" t="s">
        <v>58</v>
      </c>
      <c r="C55" s="141" t="str">
        <f>IF(ROUND(Баланс_электрической_энергии!C56-D55,0)=0,"ОК","ОШИБКА")</f>
        <v>ОШИБКА</v>
      </c>
      <c r="D55" s="59">
        <f t="shared" si="0"/>
        <v>0</v>
      </c>
      <c r="E55" s="59">
        <f>E56+E57</f>
        <v>0</v>
      </c>
      <c r="F55" s="59">
        <f aca="true" t="shared" si="14" ref="F55:P55">F56+F57</f>
        <v>0</v>
      </c>
      <c r="G55" s="59">
        <f t="shared" si="14"/>
        <v>0</v>
      </c>
      <c r="H55" s="59">
        <f t="shared" si="14"/>
        <v>0</v>
      </c>
      <c r="I55" s="59">
        <f t="shared" si="14"/>
        <v>0</v>
      </c>
      <c r="J55" s="59">
        <f t="shared" si="14"/>
        <v>0</v>
      </c>
      <c r="K55" s="59">
        <f t="shared" si="14"/>
        <v>0</v>
      </c>
      <c r="L55" s="59">
        <f t="shared" si="14"/>
        <v>0</v>
      </c>
      <c r="M55" s="59">
        <f t="shared" si="14"/>
        <v>0</v>
      </c>
      <c r="N55" s="59">
        <f t="shared" si="14"/>
        <v>0</v>
      </c>
      <c r="O55" s="59">
        <f t="shared" si="14"/>
        <v>0</v>
      </c>
      <c r="P55" s="59">
        <f t="shared" si="14"/>
        <v>0</v>
      </c>
    </row>
    <row r="56" spans="1:16" ht="15">
      <c r="A56" s="27" t="s">
        <v>105</v>
      </c>
      <c r="B56" s="18" t="s">
        <v>104</v>
      </c>
      <c r="C56" s="141" t="str">
        <f>IF(ROUND(Баланс_электрической_энергии!C57-D56,0)=0,"ОК","ОШИБКА")</f>
        <v>ОК</v>
      </c>
      <c r="D56" s="59">
        <f t="shared" si="0"/>
        <v>0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2"/>
    </row>
    <row r="57" spans="1:16" ht="15">
      <c r="A57" s="27" t="s">
        <v>106</v>
      </c>
      <c r="B57" s="18" t="s">
        <v>58</v>
      </c>
      <c r="C57" s="141" t="str">
        <f>IF(ROUND(Баланс_электрической_энергии!C58-D57,0)=0,"ОК","ОШИБКА")</f>
        <v>ОШИБКА</v>
      </c>
      <c r="D57" s="59">
        <f t="shared" si="0"/>
        <v>0</v>
      </c>
      <c r="E57" s="59">
        <f>E58+E59+E60+E61</f>
        <v>0</v>
      </c>
      <c r="F57" s="59">
        <f aca="true" t="shared" si="15" ref="F57:P57">F58+F59+F60+F61</f>
        <v>0</v>
      </c>
      <c r="G57" s="59">
        <f t="shared" si="15"/>
        <v>0</v>
      </c>
      <c r="H57" s="59">
        <f t="shared" si="15"/>
        <v>0</v>
      </c>
      <c r="I57" s="59">
        <f t="shared" si="15"/>
        <v>0</v>
      </c>
      <c r="J57" s="59">
        <f t="shared" si="15"/>
        <v>0</v>
      </c>
      <c r="K57" s="59">
        <f t="shared" si="15"/>
        <v>0</v>
      </c>
      <c r="L57" s="59">
        <f t="shared" si="15"/>
        <v>0</v>
      </c>
      <c r="M57" s="59">
        <f t="shared" si="15"/>
        <v>0</v>
      </c>
      <c r="N57" s="59">
        <f t="shared" si="15"/>
        <v>0</v>
      </c>
      <c r="O57" s="59">
        <f t="shared" si="15"/>
        <v>0</v>
      </c>
      <c r="P57" s="59">
        <f t="shared" si="15"/>
        <v>0</v>
      </c>
    </row>
    <row r="58" spans="1:16" ht="25.5">
      <c r="A58" s="27"/>
      <c r="B58" s="60" t="s">
        <v>108</v>
      </c>
      <c r="C58" s="141" t="str">
        <f>IF(ROUND(Баланс_электрической_энергии!C59-D58,0)=0,"ОК","ОШИБКА")</f>
        <v>ОШИБКА</v>
      </c>
      <c r="D58" s="59">
        <f t="shared" si="0"/>
        <v>0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2"/>
    </row>
    <row r="59" spans="1:16" ht="25.5">
      <c r="A59" s="27"/>
      <c r="B59" s="60" t="s">
        <v>109</v>
      </c>
      <c r="C59" s="141" t="str">
        <f>IF(ROUND(Баланс_электрической_энергии!C60-D59,0)=0,"ОК","ОШИБКА")</f>
        <v>ОК</v>
      </c>
      <c r="D59" s="59">
        <f t="shared" si="0"/>
        <v>0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2"/>
    </row>
    <row r="60" spans="1:16" ht="25.5">
      <c r="A60" s="27"/>
      <c r="B60" s="60" t="s">
        <v>110</v>
      </c>
      <c r="C60" s="141" t="str">
        <f>IF(ROUND(Баланс_электрической_энергии!C61-D60,0)=0,"ОК","ОШИБКА")</f>
        <v>ОК</v>
      </c>
      <c r="D60" s="59">
        <f t="shared" si="0"/>
        <v>0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2"/>
    </row>
    <row r="61" spans="1:16" ht="25.5">
      <c r="A61" s="27"/>
      <c r="B61" s="60" t="s">
        <v>111</v>
      </c>
      <c r="C61" s="141" t="str">
        <f>IF(ROUND(Баланс_электрической_энергии!C62-D61,0)=0,"ОК","ОШИБКА")</f>
        <v>ОК</v>
      </c>
      <c r="D61" s="59">
        <f t="shared" si="0"/>
        <v>0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2"/>
    </row>
    <row r="62" spans="1:16" ht="15">
      <c r="A62" s="27" t="s">
        <v>59</v>
      </c>
      <c r="B62" s="19" t="s">
        <v>60</v>
      </c>
      <c r="C62" s="141" t="str">
        <f>IF(ROUND(Баланс_электрической_энергии!C63-D62,0)=0,"ОК","ОШИБКА")</f>
        <v>ОШИБКА</v>
      </c>
      <c r="D62" s="61">
        <f t="shared" si="0"/>
        <v>0</v>
      </c>
      <c r="E62" s="55">
        <f>E49+E17</f>
        <v>0</v>
      </c>
      <c r="F62" s="55">
        <f aca="true" t="shared" si="16" ref="F62:P62">F49+F17</f>
        <v>0</v>
      </c>
      <c r="G62" s="55">
        <f t="shared" si="16"/>
        <v>0</v>
      </c>
      <c r="H62" s="55">
        <f t="shared" si="16"/>
        <v>0</v>
      </c>
      <c r="I62" s="55">
        <f t="shared" si="16"/>
        <v>0</v>
      </c>
      <c r="J62" s="55">
        <f t="shared" si="16"/>
        <v>0</v>
      </c>
      <c r="K62" s="55">
        <f t="shared" si="16"/>
        <v>0</v>
      </c>
      <c r="L62" s="55">
        <f t="shared" si="16"/>
        <v>0</v>
      </c>
      <c r="M62" s="55">
        <f t="shared" si="16"/>
        <v>0</v>
      </c>
      <c r="N62" s="55">
        <f t="shared" si="16"/>
        <v>0</v>
      </c>
      <c r="O62" s="55">
        <f t="shared" si="16"/>
        <v>0</v>
      </c>
      <c r="P62" s="58">
        <f t="shared" si="16"/>
        <v>0</v>
      </c>
    </row>
    <row r="63" spans="1:16" ht="15.75" thickBot="1">
      <c r="A63" s="28" t="s">
        <v>61</v>
      </c>
      <c r="B63" s="29" t="s">
        <v>62</v>
      </c>
      <c r="C63" s="30"/>
      <c r="D63" s="30" t="str">
        <f aca="true" t="shared" si="17" ref="D63:P63">IF(ROUND(D16-D62,3)=0,"ОК","ОШИБКА")</f>
        <v>ОК</v>
      </c>
      <c r="E63" s="30" t="str">
        <f t="shared" si="17"/>
        <v>ОК</v>
      </c>
      <c r="F63" s="30" t="str">
        <f t="shared" si="17"/>
        <v>ОК</v>
      </c>
      <c r="G63" s="30" t="str">
        <f t="shared" si="17"/>
        <v>ОК</v>
      </c>
      <c r="H63" s="30" t="str">
        <f t="shared" si="17"/>
        <v>ОК</v>
      </c>
      <c r="I63" s="30" t="str">
        <f t="shared" si="17"/>
        <v>ОК</v>
      </c>
      <c r="J63" s="30" t="str">
        <f t="shared" si="17"/>
        <v>ОК</v>
      </c>
      <c r="K63" s="30" t="str">
        <f t="shared" si="17"/>
        <v>ОК</v>
      </c>
      <c r="L63" s="30" t="str">
        <f t="shared" si="17"/>
        <v>ОК</v>
      </c>
      <c r="M63" s="30" t="str">
        <f t="shared" si="17"/>
        <v>ОК</v>
      </c>
      <c r="N63" s="30" t="str">
        <f t="shared" si="17"/>
        <v>ОК</v>
      </c>
      <c r="O63" s="30" t="str">
        <f t="shared" si="17"/>
        <v>ОК</v>
      </c>
      <c r="P63" s="31" t="str">
        <f t="shared" si="17"/>
        <v>ОК</v>
      </c>
    </row>
    <row r="64" spans="1:16" ht="15">
      <c r="A64" s="84"/>
      <c r="B64" s="43"/>
      <c r="C64" s="43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6" ht="15">
      <c r="A65" s="69"/>
      <c r="B65" s="189" t="s">
        <v>176</v>
      </c>
      <c r="C65" s="189"/>
      <c r="D65" s="189"/>
      <c r="E65" s="190" t="s">
        <v>196</v>
      </c>
      <c r="F65" s="190"/>
      <c r="G65" s="70"/>
      <c r="H65" s="70"/>
      <c r="I65" s="70"/>
      <c r="J65" s="70"/>
      <c r="K65" s="70"/>
      <c r="L65" s="70"/>
      <c r="M65" s="70"/>
      <c r="N65" s="70"/>
      <c r="O65" s="70"/>
      <c r="P65" s="71"/>
    </row>
    <row r="66" spans="1:16" ht="15.75" thickBot="1">
      <c r="A66" s="69"/>
      <c r="B66" s="43"/>
      <c r="C66" s="43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1"/>
    </row>
    <row r="67" spans="1:16" ht="15">
      <c r="A67" s="200" t="s">
        <v>128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2"/>
    </row>
    <row r="68" spans="1:16" ht="15">
      <c r="A68" s="197"/>
      <c r="B68" s="184"/>
      <c r="C68" s="203" t="s">
        <v>62</v>
      </c>
      <c r="D68" s="184" t="s">
        <v>147</v>
      </c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98"/>
    </row>
    <row r="69" spans="1:16" ht="15">
      <c r="A69" s="197"/>
      <c r="B69" s="184"/>
      <c r="C69" s="204"/>
      <c r="D69" s="124" t="s">
        <v>16</v>
      </c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5"/>
    </row>
    <row r="70" spans="1:16" ht="15">
      <c r="A70" s="126">
        <v>1</v>
      </c>
      <c r="B70" s="124">
        <v>2</v>
      </c>
      <c r="C70" s="124">
        <v>3</v>
      </c>
      <c r="D70" s="124">
        <v>4</v>
      </c>
      <c r="E70" s="124">
        <v>5</v>
      </c>
      <c r="F70" s="124">
        <v>6</v>
      </c>
      <c r="G70" s="124">
        <v>7</v>
      </c>
      <c r="H70" s="124">
        <v>8</v>
      </c>
      <c r="I70" s="124">
        <v>9</v>
      </c>
      <c r="J70" s="124">
        <v>10</v>
      </c>
      <c r="K70" s="124">
        <v>11</v>
      </c>
      <c r="L70" s="124">
        <v>12</v>
      </c>
      <c r="M70" s="124">
        <v>13</v>
      </c>
      <c r="N70" s="124">
        <v>14</v>
      </c>
      <c r="O70" s="124">
        <v>15</v>
      </c>
      <c r="P70" s="125">
        <v>16</v>
      </c>
    </row>
    <row r="71" spans="1:16" ht="15">
      <c r="A71" s="23" t="s">
        <v>21</v>
      </c>
      <c r="B71" s="7" t="s">
        <v>22</v>
      </c>
      <c r="C71" s="124" t="str">
        <f>IF(ROUND(Баланс_электрической_энергии!C73-D71,0)=0,"ОК","ОШИБКА")</f>
        <v>ОШИБКА</v>
      </c>
      <c r="D71" s="55">
        <f>SUM(E71:P71)</f>
        <v>0</v>
      </c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2"/>
    </row>
    <row r="72" spans="1:16" ht="15">
      <c r="A72" s="24" t="s">
        <v>23</v>
      </c>
      <c r="B72" s="8" t="s">
        <v>24</v>
      </c>
      <c r="C72" s="124" t="str">
        <f>IF(ROUND(Баланс_электрической_энергии!C74-D72,0)=0,"ОК","ОШИБКА")</f>
        <v>ОШИБКА</v>
      </c>
      <c r="D72" s="55">
        <f>SUM(E72:P72)</f>
        <v>0</v>
      </c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2"/>
    </row>
    <row r="73" spans="1:16" ht="15">
      <c r="A73" s="25" t="s">
        <v>25</v>
      </c>
      <c r="B73" s="9" t="s">
        <v>26</v>
      </c>
      <c r="C73" s="124" t="str">
        <f>IF(ROUND(Баланс_электрической_энергии!C75-D73,0)=0,"ОК","ОШИБКА")</f>
        <v>ОК</v>
      </c>
      <c r="D73" s="54">
        <f aca="true" t="shared" si="18" ref="D73:P73">IF(D71=0,0,D72/D71)</f>
        <v>0</v>
      </c>
      <c r="E73" s="54">
        <f t="shared" si="18"/>
        <v>0</v>
      </c>
      <c r="F73" s="54">
        <f t="shared" si="18"/>
        <v>0</v>
      </c>
      <c r="G73" s="54">
        <f t="shared" si="18"/>
        <v>0</v>
      </c>
      <c r="H73" s="54">
        <f t="shared" si="18"/>
        <v>0</v>
      </c>
      <c r="I73" s="54">
        <f t="shared" si="18"/>
        <v>0</v>
      </c>
      <c r="J73" s="54">
        <f t="shared" si="18"/>
        <v>0</v>
      </c>
      <c r="K73" s="54">
        <f t="shared" si="18"/>
        <v>0</v>
      </c>
      <c r="L73" s="54">
        <f t="shared" si="18"/>
        <v>0</v>
      </c>
      <c r="M73" s="54">
        <f t="shared" si="18"/>
        <v>0</v>
      </c>
      <c r="N73" s="54">
        <f t="shared" si="18"/>
        <v>0</v>
      </c>
      <c r="O73" s="54">
        <f t="shared" si="18"/>
        <v>0</v>
      </c>
      <c r="P73" s="105">
        <f t="shared" si="18"/>
        <v>0</v>
      </c>
    </row>
    <row r="74" spans="1:16" ht="15">
      <c r="A74" s="24" t="s">
        <v>27</v>
      </c>
      <c r="B74" s="7" t="s">
        <v>28</v>
      </c>
      <c r="C74" s="124" t="str">
        <f>IF(ROUND(Баланс_электрической_энергии!C76-D74,0)=0,"ОК","ОШИБКА")</f>
        <v>ОШИБКА</v>
      </c>
      <c r="D74" s="55">
        <f>SUM(E74:P74)</f>
        <v>0</v>
      </c>
      <c r="E74" s="56">
        <f aca="true" t="shared" si="19" ref="E74:P74">SUM(E75:E76)</f>
        <v>0</v>
      </c>
      <c r="F74" s="56">
        <f t="shared" si="19"/>
        <v>0</v>
      </c>
      <c r="G74" s="56">
        <f t="shared" si="19"/>
        <v>0</v>
      </c>
      <c r="H74" s="56">
        <f t="shared" si="19"/>
        <v>0</v>
      </c>
      <c r="I74" s="56">
        <f t="shared" si="19"/>
        <v>0</v>
      </c>
      <c r="J74" s="56">
        <f t="shared" si="19"/>
        <v>0</v>
      </c>
      <c r="K74" s="56">
        <f t="shared" si="19"/>
        <v>0</v>
      </c>
      <c r="L74" s="56">
        <f t="shared" si="19"/>
        <v>0</v>
      </c>
      <c r="M74" s="56">
        <f t="shared" si="19"/>
        <v>0</v>
      </c>
      <c r="N74" s="56">
        <f t="shared" si="19"/>
        <v>0</v>
      </c>
      <c r="O74" s="56">
        <f t="shared" si="19"/>
        <v>0</v>
      </c>
      <c r="P74" s="57">
        <f t="shared" si="19"/>
        <v>0</v>
      </c>
    </row>
    <row r="75" spans="1:16" ht="15">
      <c r="A75" s="26" t="s">
        <v>29</v>
      </c>
      <c r="B75" s="9" t="s">
        <v>30</v>
      </c>
      <c r="C75" s="124" t="str">
        <f>IF(ROUND(Баланс_электрической_энергии!C77-D75,0)=0,"ОК","ОШИБКА")</f>
        <v>ОШИБКА</v>
      </c>
      <c r="D75" s="56">
        <f>SUM(E75:P75)</f>
        <v>0</v>
      </c>
      <c r="E75" s="56">
        <f>E71-E72</f>
        <v>0</v>
      </c>
      <c r="F75" s="56">
        <f aca="true" t="shared" si="20" ref="F75:P75">F71-F72</f>
        <v>0</v>
      </c>
      <c r="G75" s="56">
        <f t="shared" si="20"/>
        <v>0</v>
      </c>
      <c r="H75" s="56">
        <f t="shared" si="20"/>
        <v>0</v>
      </c>
      <c r="I75" s="56">
        <f t="shared" si="20"/>
        <v>0</v>
      </c>
      <c r="J75" s="56">
        <f t="shared" si="20"/>
        <v>0</v>
      </c>
      <c r="K75" s="56">
        <f t="shared" si="20"/>
        <v>0</v>
      </c>
      <c r="L75" s="56">
        <f t="shared" si="20"/>
        <v>0</v>
      </c>
      <c r="M75" s="56">
        <f t="shared" si="20"/>
        <v>0</v>
      </c>
      <c r="N75" s="56">
        <f t="shared" si="20"/>
        <v>0</v>
      </c>
      <c r="O75" s="56">
        <f t="shared" si="20"/>
        <v>0</v>
      </c>
      <c r="P75" s="57">
        <f t="shared" si="20"/>
        <v>0</v>
      </c>
    </row>
    <row r="76" spans="1:16" ht="15">
      <c r="A76" s="26" t="s">
        <v>31</v>
      </c>
      <c r="B76" s="9" t="s">
        <v>32</v>
      </c>
      <c r="C76" s="124" t="str">
        <f>IF(ROUND(Баланс_электрической_энергии!C78-D76,0)=0,"ОК","ОШИБКА")</f>
        <v>ОК</v>
      </c>
      <c r="D76" s="56">
        <f>SUM(E76:P76)</f>
        <v>0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2"/>
    </row>
    <row r="77" spans="1:16" ht="15">
      <c r="A77" s="24" t="s">
        <v>34</v>
      </c>
      <c r="B77" s="10" t="s">
        <v>94</v>
      </c>
      <c r="C77" s="124" t="str">
        <f>IF(ROUND(Баланс_электрической_энергии!C79-D77,0)=0,"ОК","ОШИБКА")</f>
        <v>ОК</v>
      </c>
      <c r="D77" s="55">
        <f>SUM(E77:P77)</f>
        <v>0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2"/>
    </row>
    <row r="78" spans="1:16" ht="15">
      <c r="A78" s="26" t="s">
        <v>35</v>
      </c>
      <c r="B78" s="9" t="s">
        <v>36</v>
      </c>
      <c r="C78" s="124" t="str">
        <f>IF(ROUND(Баланс_электрической_энергии!C80-D78,0)=0,"ОК","ОШИБКА")</f>
        <v>ОК</v>
      </c>
      <c r="D78" s="54">
        <f aca="true" t="shared" si="21" ref="D78:P78">IF(D74=0,0,D77/D74)</f>
        <v>0</v>
      </c>
      <c r="E78" s="54">
        <f t="shared" si="21"/>
        <v>0</v>
      </c>
      <c r="F78" s="54">
        <f t="shared" si="21"/>
        <v>0</v>
      </c>
      <c r="G78" s="54">
        <f t="shared" si="21"/>
        <v>0</v>
      </c>
      <c r="H78" s="54">
        <f t="shared" si="21"/>
        <v>0</v>
      </c>
      <c r="I78" s="54">
        <f t="shared" si="21"/>
        <v>0</v>
      </c>
      <c r="J78" s="54">
        <f t="shared" si="21"/>
        <v>0</v>
      </c>
      <c r="K78" s="54">
        <f t="shared" si="21"/>
        <v>0</v>
      </c>
      <c r="L78" s="54">
        <f t="shared" si="21"/>
        <v>0</v>
      </c>
      <c r="M78" s="54">
        <f t="shared" si="21"/>
        <v>0</v>
      </c>
      <c r="N78" s="54">
        <f t="shared" si="21"/>
        <v>0</v>
      </c>
      <c r="O78" s="54">
        <f t="shared" si="21"/>
        <v>0</v>
      </c>
      <c r="P78" s="105">
        <f t="shared" si="21"/>
        <v>0</v>
      </c>
    </row>
    <row r="79" spans="1:16" ht="25.5">
      <c r="A79" s="26" t="s">
        <v>37</v>
      </c>
      <c r="B79" s="9" t="s">
        <v>101</v>
      </c>
      <c r="C79" s="124" t="str">
        <f>IF(ROUND(Баланс_электрической_энергии!C81-D79,0)=0,"ОК","ОШИБКА")</f>
        <v>ОК</v>
      </c>
      <c r="D79" s="56">
        <f>SUM(E79:P79)</f>
        <v>0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2"/>
    </row>
    <row r="80" spans="1:16" ht="15">
      <c r="A80" s="24" t="s">
        <v>38</v>
      </c>
      <c r="B80" s="10" t="s">
        <v>39</v>
      </c>
      <c r="C80" s="124" t="str">
        <f>IF(ROUND(Баланс_электрической_энергии!C82-D80,0)=0,"ОК","ОШИБКА")</f>
        <v>ОШИБКА</v>
      </c>
      <c r="D80" s="55">
        <f>SUM(E80:P80)</f>
        <v>0</v>
      </c>
      <c r="E80" s="55">
        <f aca="true" t="shared" si="22" ref="E80:P80">E74-E77-E79</f>
        <v>0</v>
      </c>
      <c r="F80" s="55">
        <f t="shared" si="22"/>
        <v>0</v>
      </c>
      <c r="G80" s="55">
        <f t="shared" si="22"/>
        <v>0</v>
      </c>
      <c r="H80" s="55">
        <f t="shared" si="22"/>
        <v>0</v>
      </c>
      <c r="I80" s="55">
        <f t="shared" si="22"/>
        <v>0</v>
      </c>
      <c r="J80" s="55">
        <f t="shared" si="22"/>
        <v>0</v>
      </c>
      <c r="K80" s="55">
        <f t="shared" si="22"/>
        <v>0</v>
      </c>
      <c r="L80" s="55">
        <f t="shared" si="22"/>
        <v>0</v>
      </c>
      <c r="M80" s="55">
        <f t="shared" si="22"/>
        <v>0</v>
      </c>
      <c r="N80" s="55">
        <f t="shared" si="22"/>
        <v>0</v>
      </c>
      <c r="O80" s="55">
        <f t="shared" si="22"/>
        <v>0</v>
      </c>
      <c r="P80" s="58">
        <f t="shared" si="22"/>
        <v>0</v>
      </c>
    </row>
    <row r="81" spans="1:16" ht="15">
      <c r="A81" s="26" t="s">
        <v>40</v>
      </c>
      <c r="B81" s="11" t="s">
        <v>41</v>
      </c>
      <c r="C81" s="124" t="str">
        <f>IF(ROUND(Баланс_электрической_энергии!C83-D81,0)=0,"ОК","ОШИБКА")</f>
        <v>ОК</v>
      </c>
      <c r="D81" s="56">
        <f>SUM(E81:P81)</f>
        <v>0</v>
      </c>
      <c r="E81" s="56">
        <f>E82+E98+E106</f>
        <v>0</v>
      </c>
      <c r="F81" s="59">
        <f aca="true" t="shared" si="23" ref="F81:P81">F82+F98+F106</f>
        <v>0</v>
      </c>
      <c r="G81" s="56">
        <f t="shared" si="23"/>
        <v>0</v>
      </c>
      <c r="H81" s="56">
        <f t="shared" si="23"/>
        <v>0</v>
      </c>
      <c r="I81" s="56">
        <f t="shared" si="23"/>
        <v>0</v>
      </c>
      <c r="J81" s="56">
        <f t="shared" si="23"/>
        <v>0</v>
      </c>
      <c r="K81" s="56">
        <f t="shared" si="23"/>
        <v>0</v>
      </c>
      <c r="L81" s="56">
        <f t="shared" si="23"/>
        <v>0</v>
      </c>
      <c r="M81" s="56">
        <f t="shared" si="23"/>
        <v>0</v>
      </c>
      <c r="N81" s="56">
        <f t="shared" si="23"/>
        <v>0</v>
      </c>
      <c r="O81" s="56">
        <f t="shared" si="23"/>
        <v>0</v>
      </c>
      <c r="P81" s="57">
        <f t="shared" si="23"/>
        <v>0</v>
      </c>
    </row>
    <row r="82" spans="1:16" ht="15">
      <c r="A82" s="26" t="s">
        <v>43</v>
      </c>
      <c r="B82" s="12" t="s">
        <v>80</v>
      </c>
      <c r="C82" s="124" t="str">
        <f>IF(ROUND(Баланс_электрической_энергии!C84-D82,0)=0,"ОК","ОШИБКА")</f>
        <v>ОК</v>
      </c>
      <c r="D82" s="56">
        <f>SUM(E82:P82)</f>
        <v>0</v>
      </c>
      <c r="E82" s="56">
        <f>E84+E91</f>
        <v>0</v>
      </c>
      <c r="F82" s="56">
        <f aca="true" t="shared" si="24" ref="F82:P82">F84+F91</f>
        <v>0</v>
      </c>
      <c r="G82" s="56">
        <f t="shared" si="24"/>
        <v>0</v>
      </c>
      <c r="H82" s="56">
        <f t="shared" si="24"/>
        <v>0</v>
      </c>
      <c r="I82" s="56">
        <f t="shared" si="24"/>
        <v>0</v>
      </c>
      <c r="J82" s="56">
        <f t="shared" si="24"/>
        <v>0</v>
      </c>
      <c r="K82" s="56">
        <f t="shared" si="24"/>
        <v>0</v>
      </c>
      <c r="L82" s="56">
        <f t="shared" si="24"/>
        <v>0</v>
      </c>
      <c r="M82" s="56">
        <f t="shared" si="24"/>
        <v>0</v>
      </c>
      <c r="N82" s="56">
        <f t="shared" si="24"/>
        <v>0</v>
      </c>
      <c r="O82" s="56">
        <f t="shared" si="24"/>
        <v>0</v>
      </c>
      <c r="P82" s="57">
        <f t="shared" si="24"/>
        <v>0</v>
      </c>
    </row>
    <row r="83" spans="1:16" ht="15">
      <c r="A83" s="26"/>
      <c r="B83" s="13" t="s">
        <v>42</v>
      </c>
      <c r="C83" s="124"/>
      <c r="D83" s="53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9"/>
    </row>
    <row r="84" spans="1:16" ht="15">
      <c r="A84" s="26" t="s">
        <v>102</v>
      </c>
      <c r="B84" s="14" t="s">
        <v>87</v>
      </c>
      <c r="C84" s="124" t="str">
        <f>IF(ROUND(Баланс_электрической_энергии!C86-D84,0)=0,"ОК","ОШИБКА")</f>
        <v>ОК</v>
      </c>
      <c r="D84" s="56">
        <f aca="true" t="shared" si="25" ref="D84:D98">SUM(E84:P84)</f>
        <v>0</v>
      </c>
      <c r="E84" s="56">
        <f>SUM(E85:E90)</f>
        <v>0</v>
      </c>
      <c r="F84" s="56">
        <f aca="true" t="shared" si="26" ref="F84:P84">SUM(F85:F90)</f>
        <v>0</v>
      </c>
      <c r="G84" s="56">
        <f t="shared" si="26"/>
        <v>0</v>
      </c>
      <c r="H84" s="56">
        <f t="shared" si="26"/>
        <v>0</v>
      </c>
      <c r="I84" s="56">
        <f t="shared" si="26"/>
        <v>0</v>
      </c>
      <c r="J84" s="56">
        <f t="shared" si="26"/>
        <v>0</v>
      </c>
      <c r="K84" s="56">
        <f t="shared" si="26"/>
        <v>0</v>
      </c>
      <c r="L84" s="56">
        <f t="shared" si="26"/>
        <v>0</v>
      </c>
      <c r="M84" s="56">
        <f t="shared" si="26"/>
        <v>0</v>
      </c>
      <c r="N84" s="56">
        <f t="shared" si="26"/>
        <v>0</v>
      </c>
      <c r="O84" s="56">
        <f t="shared" si="26"/>
        <v>0</v>
      </c>
      <c r="P84" s="57">
        <f t="shared" si="26"/>
        <v>0</v>
      </c>
    </row>
    <row r="85" spans="1:16" ht="15">
      <c r="A85" s="26"/>
      <c r="B85" s="15" t="s">
        <v>81</v>
      </c>
      <c r="C85" s="124" t="str">
        <f>IF(ROUND(Баланс_электрической_энергии!C87-D85,0)=0,"ОК","ОШИБКА")</f>
        <v>ОК</v>
      </c>
      <c r="D85" s="56">
        <f t="shared" si="25"/>
        <v>0</v>
      </c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2"/>
    </row>
    <row r="86" spans="1:16" ht="15">
      <c r="A86" s="26"/>
      <c r="B86" s="15" t="s">
        <v>82</v>
      </c>
      <c r="C86" s="124" t="str">
        <f>IF(ROUND(Баланс_электрической_энергии!C88-D86,0)=0,"ОК","ОШИБКА")</f>
        <v>ОК</v>
      </c>
      <c r="D86" s="56">
        <f t="shared" si="25"/>
        <v>0</v>
      </c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2"/>
    </row>
    <row r="87" spans="1:16" ht="15">
      <c r="A87" s="26"/>
      <c r="B87" s="15" t="s">
        <v>83</v>
      </c>
      <c r="C87" s="124" t="str">
        <f>IF(ROUND(Баланс_электрической_энергии!C89-D87,0)=0,"ОК","ОШИБКА")</f>
        <v>ОК</v>
      </c>
      <c r="D87" s="56">
        <f t="shared" si="25"/>
        <v>0</v>
      </c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2"/>
    </row>
    <row r="88" spans="1:16" ht="15">
      <c r="A88" s="26"/>
      <c r="B88" s="15" t="s">
        <v>84</v>
      </c>
      <c r="C88" s="124" t="str">
        <f>IF(ROUND(Баланс_электрической_энергии!C90-D88,0)=0,"ОК","ОШИБКА")</f>
        <v>ОК</v>
      </c>
      <c r="D88" s="56">
        <f t="shared" si="25"/>
        <v>0</v>
      </c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2"/>
    </row>
    <row r="89" spans="1:16" ht="15">
      <c r="A89" s="26"/>
      <c r="B89" s="15" t="s">
        <v>85</v>
      </c>
      <c r="C89" s="124" t="str">
        <f>IF(ROUND(Баланс_электрической_энергии!C91-D89,0)=0,"ОК","ОШИБКА")</f>
        <v>ОК</v>
      </c>
      <c r="D89" s="56">
        <f t="shared" si="25"/>
        <v>0</v>
      </c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2"/>
    </row>
    <row r="90" spans="1:16" ht="15">
      <c r="A90" s="26"/>
      <c r="B90" s="15" t="s">
        <v>86</v>
      </c>
      <c r="C90" s="124" t="str">
        <f>IF(ROUND(Баланс_электрической_энергии!C92-D90,0)=0,"ОК","ОШИБКА")</f>
        <v>ОК</v>
      </c>
      <c r="D90" s="56">
        <f t="shared" si="25"/>
        <v>0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</row>
    <row r="91" spans="1:16" ht="15">
      <c r="A91" s="26" t="s">
        <v>103</v>
      </c>
      <c r="B91" s="14" t="s">
        <v>90</v>
      </c>
      <c r="C91" s="124" t="str">
        <f>IF(ROUND(Баланс_электрической_энергии!C93-D91,0)=0,"ОК","ОШИБКА")</f>
        <v>ОК</v>
      </c>
      <c r="D91" s="56">
        <f t="shared" si="25"/>
        <v>0</v>
      </c>
      <c r="E91" s="56">
        <f>SUM(E92:E97)</f>
        <v>0</v>
      </c>
      <c r="F91" s="56">
        <f aca="true" t="shared" si="27" ref="F91:P91">SUM(F92:F97)</f>
        <v>0</v>
      </c>
      <c r="G91" s="56">
        <f t="shared" si="27"/>
        <v>0</v>
      </c>
      <c r="H91" s="56">
        <f t="shared" si="27"/>
        <v>0</v>
      </c>
      <c r="I91" s="56">
        <f t="shared" si="27"/>
        <v>0</v>
      </c>
      <c r="J91" s="56">
        <f t="shared" si="27"/>
        <v>0</v>
      </c>
      <c r="K91" s="56">
        <f t="shared" si="27"/>
        <v>0</v>
      </c>
      <c r="L91" s="56">
        <f t="shared" si="27"/>
        <v>0</v>
      </c>
      <c r="M91" s="56">
        <f t="shared" si="27"/>
        <v>0</v>
      </c>
      <c r="N91" s="56">
        <f t="shared" si="27"/>
        <v>0</v>
      </c>
      <c r="O91" s="56">
        <f t="shared" si="27"/>
        <v>0</v>
      </c>
      <c r="P91" s="57">
        <f t="shared" si="27"/>
        <v>0</v>
      </c>
    </row>
    <row r="92" spans="1:16" ht="15">
      <c r="A92" s="26"/>
      <c r="B92" s="15" t="s">
        <v>81</v>
      </c>
      <c r="C92" s="124" t="str">
        <f>IF(ROUND(Баланс_электрической_энергии!C94-D92,0)=0,"ОК","ОШИБКА")</f>
        <v>ОК</v>
      </c>
      <c r="D92" s="56">
        <f t="shared" si="25"/>
        <v>0</v>
      </c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2"/>
    </row>
    <row r="93" spans="1:16" ht="15">
      <c r="A93" s="26"/>
      <c r="B93" s="15" t="s">
        <v>82</v>
      </c>
      <c r="C93" s="124" t="str">
        <f>IF(ROUND(Баланс_электрической_энергии!C95-D93,0)=0,"ОК","ОШИБКА")</f>
        <v>ОК</v>
      </c>
      <c r="D93" s="56">
        <f t="shared" si="25"/>
        <v>0</v>
      </c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2"/>
    </row>
    <row r="94" spans="1:16" ht="15">
      <c r="A94" s="26"/>
      <c r="B94" s="15" t="s">
        <v>83</v>
      </c>
      <c r="C94" s="124" t="str">
        <f>IF(ROUND(Баланс_электрической_энергии!C96-D94,0)=0,"ОК","ОШИБКА")</f>
        <v>ОК</v>
      </c>
      <c r="D94" s="56">
        <f t="shared" si="25"/>
        <v>0</v>
      </c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2"/>
    </row>
    <row r="95" spans="1:16" ht="15">
      <c r="A95" s="26"/>
      <c r="B95" s="15" t="s">
        <v>84</v>
      </c>
      <c r="C95" s="124" t="str">
        <f>IF(ROUND(Баланс_электрической_энергии!C97-D95,0)=0,"ОК","ОШИБКА")</f>
        <v>ОК</v>
      </c>
      <c r="D95" s="56">
        <f t="shared" si="25"/>
        <v>0</v>
      </c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2"/>
    </row>
    <row r="96" spans="1:16" ht="15">
      <c r="A96" s="26"/>
      <c r="B96" s="15" t="s">
        <v>85</v>
      </c>
      <c r="C96" s="124" t="str">
        <f>IF(ROUND(Баланс_электрической_энергии!C98-D96,0)=0,"ОК","ОШИБКА")</f>
        <v>ОК</v>
      </c>
      <c r="D96" s="56">
        <f t="shared" si="25"/>
        <v>0</v>
      </c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2"/>
    </row>
    <row r="97" spans="1:16" ht="15">
      <c r="A97" s="26"/>
      <c r="B97" s="15" t="s">
        <v>86</v>
      </c>
      <c r="C97" s="124" t="str">
        <f>IF(ROUND(Баланс_электрической_энергии!C99-D97,0)=0,"ОК","ОШИБКА")</f>
        <v>ОК</v>
      </c>
      <c r="D97" s="56">
        <f t="shared" si="25"/>
        <v>0</v>
      </c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2"/>
    </row>
    <row r="98" spans="1:16" ht="15">
      <c r="A98" s="26" t="s">
        <v>44</v>
      </c>
      <c r="B98" s="16" t="s">
        <v>88</v>
      </c>
      <c r="C98" s="124" t="str">
        <f>IF(ROUND(Баланс_электрической_энергии!C100-D98,0)=0,"ОК","ОШИБКА")</f>
        <v>ОК</v>
      </c>
      <c r="D98" s="56">
        <f t="shared" si="25"/>
        <v>0</v>
      </c>
      <c r="E98" s="56">
        <f>SUM(E100:E105)</f>
        <v>0</v>
      </c>
      <c r="F98" s="56">
        <f aca="true" t="shared" si="28" ref="F98:P98">SUM(F100:F105)</f>
        <v>0</v>
      </c>
      <c r="G98" s="56">
        <f t="shared" si="28"/>
        <v>0</v>
      </c>
      <c r="H98" s="56">
        <f t="shared" si="28"/>
        <v>0</v>
      </c>
      <c r="I98" s="56">
        <f t="shared" si="28"/>
        <v>0</v>
      </c>
      <c r="J98" s="56">
        <f t="shared" si="28"/>
        <v>0</v>
      </c>
      <c r="K98" s="56">
        <f t="shared" si="28"/>
        <v>0</v>
      </c>
      <c r="L98" s="56">
        <f t="shared" si="28"/>
        <v>0</v>
      </c>
      <c r="M98" s="56">
        <f t="shared" si="28"/>
        <v>0</v>
      </c>
      <c r="N98" s="56">
        <f t="shared" si="28"/>
        <v>0</v>
      </c>
      <c r="O98" s="56">
        <f t="shared" si="28"/>
        <v>0</v>
      </c>
      <c r="P98" s="57">
        <f t="shared" si="28"/>
        <v>0</v>
      </c>
    </row>
    <row r="99" spans="1:16" ht="15">
      <c r="A99" s="26"/>
      <c r="B99" s="17" t="s">
        <v>42</v>
      </c>
      <c r="C99" s="124"/>
      <c r="D99" s="53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9"/>
    </row>
    <row r="100" spans="1:16" ht="15">
      <c r="A100" s="26"/>
      <c r="B100" s="15" t="s">
        <v>81</v>
      </c>
      <c r="C100" s="124" t="str">
        <f>IF(ROUND(Баланс_электрической_энергии!C102-D100,0)=0,"ОК","ОШИБКА")</f>
        <v>ОК</v>
      </c>
      <c r="D100" s="59">
        <f aca="true" t="shared" si="29" ref="D100:D126">SUM(E100:P100)</f>
        <v>0</v>
      </c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2"/>
    </row>
    <row r="101" spans="1:16" ht="15">
      <c r="A101" s="26"/>
      <c r="B101" s="15" t="s">
        <v>82</v>
      </c>
      <c r="C101" s="124" t="str">
        <f>IF(ROUND(Баланс_электрической_энергии!C103-D101,0)=0,"ОК","ОШИБКА")</f>
        <v>ОК</v>
      </c>
      <c r="D101" s="59">
        <f t="shared" si="29"/>
        <v>0</v>
      </c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2"/>
    </row>
    <row r="102" spans="1:16" ht="15">
      <c r="A102" s="26"/>
      <c r="B102" s="15" t="s">
        <v>83</v>
      </c>
      <c r="C102" s="124" t="str">
        <f>IF(ROUND(Баланс_электрической_энергии!C104-D102,0)=0,"ОК","ОШИБКА")</f>
        <v>ОК</v>
      </c>
      <c r="D102" s="59">
        <f t="shared" si="29"/>
        <v>0</v>
      </c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2"/>
    </row>
    <row r="103" spans="1:16" ht="15">
      <c r="A103" s="26"/>
      <c r="B103" s="15" t="s">
        <v>84</v>
      </c>
      <c r="C103" s="124" t="str">
        <f>IF(ROUND(Баланс_электрической_энергии!C105-D103,0)=0,"ОК","ОШИБКА")</f>
        <v>ОК</v>
      </c>
      <c r="D103" s="59">
        <f t="shared" si="29"/>
        <v>0</v>
      </c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2"/>
    </row>
    <row r="104" spans="1:16" ht="15">
      <c r="A104" s="26"/>
      <c r="B104" s="15" t="s">
        <v>85</v>
      </c>
      <c r="C104" s="124" t="str">
        <f>IF(ROUND(Баланс_электрической_энергии!C106-D104,0)=0,"ОК","ОШИБКА")</f>
        <v>ОК</v>
      </c>
      <c r="D104" s="59">
        <f t="shared" si="29"/>
        <v>0</v>
      </c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2"/>
    </row>
    <row r="105" spans="1:16" ht="15">
      <c r="A105" s="26"/>
      <c r="B105" s="15" t="s">
        <v>86</v>
      </c>
      <c r="C105" s="124" t="str">
        <f>IF(ROUND(Баланс_электрической_энергии!C107-D105,0)=0,"ОК","ОШИБКА")</f>
        <v>ОК</v>
      </c>
      <c r="D105" s="59">
        <f t="shared" si="29"/>
        <v>0</v>
      </c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2"/>
    </row>
    <row r="106" spans="1:16" ht="15">
      <c r="A106" s="26" t="s">
        <v>45</v>
      </c>
      <c r="B106" s="16" t="s">
        <v>130</v>
      </c>
      <c r="C106" s="124" t="str">
        <f>IF(ROUND(Баланс_электрической_энергии!C108-D106,0)=0,"ОК","ОШИБКА")</f>
        <v>ОК</v>
      </c>
      <c r="D106" s="59">
        <f t="shared" si="29"/>
        <v>0</v>
      </c>
      <c r="E106" s="56">
        <f>SUM(E107:E112)</f>
        <v>0</v>
      </c>
      <c r="F106" s="56">
        <f aca="true" t="shared" si="30" ref="F106:P106">SUM(F107:F112)</f>
        <v>0</v>
      </c>
      <c r="G106" s="56">
        <f t="shared" si="30"/>
        <v>0</v>
      </c>
      <c r="H106" s="56">
        <f t="shared" si="30"/>
        <v>0</v>
      </c>
      <c r="I106" s="56">
        <f t="shared" si="30"/>
        <v>0</v>
      </c>
      <c r="J106" s="56">
        <f t="shared" si="30"/>
        <v>0</v>
      </c>
      <c r="K106" s="56">
        <f t="shared" si="30"/>
        <v>0</v>
      </c>
      <c r="L106" s="56">
        <f t="shared" si="30"/>
        <v>0</v>
      </c>
      <c r="M106" s="56">
        <f t="shared" si="30"/>
        <v>0</v>
      </c>
      <c r="N106" s="56">
        <f t="shared" si="30"/>
        <v>0</v>
      </c>
      <c r="O106" s="56">
        <f t="shared" si="30"/>
        <v>0</v>
      </c>
      <c r="P106" s="57">
        <f t="shared" si="30"/>
        <v>0</v>
      </c>
    </row>
    <row r="107" spans="1:16" ht="15">
      <c r="A107" s="26"/>
      <c r="B107" s="15" t="s">
        <v>81</v>
      </c>
      <c r="C107" s="124" t="str">
        <f>IF(ROUND(Баланс_электрической_энергии!C109-D107,0)=0,"ОК","ОШИБКА")</f>
        <v>ОК</v>
      </c>
      <c r="D107" s="59">
        <f t="shared" si="29"/>
        <v>0</v>
      </c>
      <c r="E107" s="59">
        <f>'Реализация прирав. к населению'!D62</f>
        <v>0</v>
      </c>
      <c r="F107" s="59">
        <f>'Реализация прирав. к населению'!E62</f>
        <v>0</v>
      </c>
      <c r="G107" s="59">
        <f>'Реализация прирав. к населению'!F62</f>
        <v>0</v>
      </c>
      <c r="H107" s="59">
        <f>'Реализация прирав. к населению'!G62</f>
        <v>0</v>
      </c>
      <c r="I107" s="59">
        <f>'Реализация прирав. к населению'!H62</f>
        <v>0</v>
      </c>
      <c r="J107" s="59">
        <f>'Реализация прирав. к населению'!I62</f>
        <v>0</v>
      </c>
      <c r="K107" s="59">
        <f>'Реализация прирав. к населению'!J62</f>
        <v>0</v>
      </c>
      <c r="L107" s="59">
        <f>'Реализация прирав. к населению'!K62</f>
        <v>0</v>
      </c>
      <c r="M107" s="59">
        <f>'Реализация прирав. к населению'!L62</f>
        <v>0</v>
      </c>
      <c r="N107" s="59">
        <f>'Реализация прирав. к населению'!M62</f>
        <v>0</v>
      </c>
      <c r="O107" s="59">
        <f>'Реализация прирав. к населению'!N62</f>
        <v>0</v>
      </c>
      <c r="P107" s="67">
        <f>'Реализация прирав. к населению'!O62</f>
        <v>0</v>
      </c>
    </row>
    <row r="108" spans="1:16" ht="15">
      <c r="A108" s="26"/>
      <c r="B108" s="15" t="s">
        <v>82</v>
      </c>
      <c r="C108" s="124" t="str">
        <f>IF(ROUND(Баланс_электрической_энергии!C110-D108,0)=0,"ОК","ОШИБКА")</f>
        <v>ОК</v>
      </c>
      <c r="D108" s="59">
        <f t="shared" si="29"/>
        <v>0</v>
      </c>
      <c r="E108" s="59">
        <f>'Реализация прирав. к населению'!D63</f>
        <v>0</v>
      </c>
      <c r="F108" s="59">
        <f>'Реализация прирав. к населению'!E63</f>
        <v>0</v>
      </c>
      <c r="G108" s="59">
        <f>'Реализация прирав. к населению'!F63</f>
        <v>0</v>
      </c>
      <c r="H108" s="59">
        <f>'Реализация прирав. к населению'!G63</f>
        <v>0</v>
      </c>
      <c r="I108" s="59">
        <f>'Реализация прирав. к населению'!H63</f>
        <v>0</v>
      </c>
      <c r="J108" s="59">
        <f>'Реализация прирав. к населению'!I63</f>
        <v>0</v>
      </c>
      <c r="K108" s="59">
        <f>'Реализация прирав. к населению'!J63</f>
        <v>0</v>
      </c>
      <c r="L108" s="59">
        <f>'Реализация прирав. к населению'!K63</f>
        <v>0</v>
      </c>
      <c r="M108" s="59">
        <f>'Реализация прирав. к населению'!L63</f>
        <v>0</v>
      </c>
      <c r="N108" s="59">
        <f>'Реализация прирав. к населению'!M63</f>
        <v>0</v>
      </c>
      <c r="O108" s="59">
        <f>'Реализация прирав. к населению'!N63</f>
        <v>0</v>
      </c>
      <c r="P108" s="67">
        <f>'Реализация прирав. к населению'!O63</f>
        <v>0</v>
      </c>
    </row>
    <row r="109" spans="1:16" ht="15">
      <c r="A109" s="26"/>
      <c r="B109" s="15" t="s">
        <v>83</v>
      </c>
      <c r="C109" s="124" t="str">
        <f>IF(ROUND(Баланс_электрической_энергии!C111-D109,0)=0,"ОК","ОШИБКА")</f>
        <v>ОК</v>
      </c>
      <c r="D109" s="59">
        <f t="shared" si="29"/>
        <v>0</v>
      </c>
      <c r="E109" s="59">
        <f>'Реализация прирав. к населению'!D64</f>
        <v>0</v>
      </c>
      <c r="F109" s="59">
        <f>'Реализация прирав. к населению'!E64</f>
        <v>0</v>
      </c>
      <c r="G109" s="59">
        <f>'Реализация прирав. к населению'!F64</f>
        <v>0</v>
      </c>
      <c r="H109" s="59">
        <f>'Реализация прирав. к населению'!G64</f>
        <v>0</v>
      </c>
      <c r="I109" s="59">
        <f>'Реализация прирав. к населению'!H64</f>
        <v>0</v>
      </c>
      <c r="J109" s="59">
        <f>'Реализация прирав. к населению'!I64</f>
        <v>0</v>
      </c>
      <c r="K109" s="59">
        <f>'Реализация прирав. к населению'!J64</f>
        <v>0</v>
      </c>
      <c r="L109" s="59">
        <f>'Реализация прирав. к населению'!K64</f>
        <v>0</v>
      </c>
      <c r="M109" s="59">
        <f>'Реализация прирав. к населению'!L64</f>
        <v>0</v>
      </c>
      <c r="N109" s="59">
        <f>'Реализация прирав. к населению'!M64</f>
        <v>0</v>
      </c>
      <c r="O109" s="59">
        <f>'Реализация прирав. к населению'!N64</f>
        <v>0</v>
      </c>
      <c r="P109" s="67">
        <f>'Реализация прирав. к населению'!O64</f>
        <v>0</v>
      </c>
    </row>
    <row r="110" spans="1:16" ht="15">
      <c r="A110" s="26"/>
      <c r="B110" s="15" t="s">
        <v>84</v>
      </c>
      <c r="C110" s="124" t="str">
        <f>IF(ROUND(Баланс_электрической_энергии!C112-D110,0)=0,"ОК","ОШИБКА")</f>
        <v>ОК</v>
      </c>
      <c r="D110" s="59">
        <f t="shared" si="29"/>
        <v>0</v>
      </c>
      <c r="E110" s="59">
        <f>'Реализация прирав. к населению'!D65</f>
        <v>0</v>
      </c>
      <c r="F110" s="59">
        <f>'Реализация прирав. к населению'!E65</f>
        <v>0</v>
      </c>
      <c r="G110" s="59">
        <f>'Реализация прирав. к населению'!F65</f>
        <v>0</v>
      </c>
      <c r="H110" s="59">
        <f>'Реализация прирав. к населению'!G65</f>
        <v>0</v>
      </c>
      <c r="I110" s="59">
        <f>'Реализация прирав. к населению'!H65</f>
        <v>0</v>
      </c>
      <c r="J110" s="59">
        <f>'Реализация прирав. к населению'!I65</f>
        <v>0</v>
      </c>
      <c r="K110" s="59">
        <f>'Реализация прирав. к населению'!J65</f>
        <v>0</v>
      </c>
      <c r="L110" s="59">
        <f>'Реализация прирав. к населению'!K65</f>
        <v>0</v>
      </c>
      <c r="M110" s="59">
        <f>'Реализация прирав. к населению'!L65</f>
        <v>0</v>
      </c>
      <c r="N110" s="59">
        <f>'Реализация прирав. к населению'!M65</f>
        <v>0</v>
      </c>
      <c r="O110" s="59">
        <f>'Реализация прирав. к населению'!N65</f>
        <v>0</v>
      </c>
      <c r="P110" s="67">
        <f>'Реализация прирав. к населению'!O65</f>
        <v>0</v>
      </c>
    </row>
    <row r="111" spans="1:16" ht="15">
      <c r="A111" s="26"/>
      <c r="B111" s="15" t="s">
        <v>85</v>
      </c>
      <c r="C111" s="124" t="str">
        <f>IF(ROUND(Баланс_электрической_энергии!C113-D111,0)=0,"ОК","ОШИБКА")</f>
        <v>ОК</v>
      </c>
      <c r="D111" s="59">
        <f t="shared" si="29"/>
        <v>0</v>
      </c>
      <c r="E111" s="59">
        <f>'Реализация прирав. к населению'!D66</f>
        <v>0</v>
      </c>
      <c r="F111" s="59">
        <f>'Реализация прирав. к населению'!E66</f>
        <v>0</v>
      </c>
      <c r="G111" s="59">
        <f>'Реализация прирав. к населению'!F66</f>
        <v>0</v>
      </c>
      <c r="H111" s="59">
        <f>'Реализация прирав. к населению'!G66</f>
        <v>0</v>
      </c>
      <c r="I111" s="59">
        <f>'Реализация прирав. к населению'!H66</f>
        <v>0</v>
      </c>
      <c r="J111" s="59">
        <f>'Реализация прирав. к населению'!I66</f>
        <v>0</v>
      </c>
      <c r="K111" s="59">
        <f>'Реализация прирав. к населению'!J66</f>
        <v>0</v>
      </c>
      <c r="L111" s="59">
        <f>'Реализация прирав. к населению'!K66</f>
        <v>0</v>
      </c>
      <c r="M111" s="59">
        <f>'Реализация прирав. к населению'!L66</f>
        <v>0</v>
      </c>
      <c r="N111" s="59">
        <f>'Реализация прирав. к населению'!M66</f>
        <v>0</v>
      </c>
      <c r="O111" s="59">
        <f>'Реализация прирав. к населению'!N66</f>
        <v>0</v>
      </c>
      <c r="P111" s="67">
        <f>'Реализация прирав. к населению'!O66</f>
        <v>0</v>
      </c>
    </row>
    <row r="112" spans="1:16" ht="15">
      <c r="A112" s="26"/>
      <c r="B112" s="15" t="s">
        <v>86</v>
      </c>
      <c r="C112" s="124" t="str">
        <f>IF(ROUND(Баланс_электрической_энергии!C114-D112,0)=0,"ОК","ОШИБКА")</f>
        <v>ОК</v>
      </c>
      <c r="D112" s="59">
        <f t="shared" si="29"/>
        <v>0</v>
      </c>
      <c r="E112" s="59">
        <f>'Реализация прирав. к населению'!D67</f>
        <v>0</v>
      </c>
      <c r="F112" s="59">
        <f>'Реализация прирав. к населению'!E67</f>
        <v>0</v>
      </c>
      <c r="G112" s="59">
        <f>'Реализация прирав. к населению'!F67</f>
        <v>0</v>
      </c>
      <c r="H112" s="59">
        <f>'Реализация прирав. к населению'!G67</f>
        <v>0</v>
      </c>
      <c r="I112" s="59">
        <f>'Реализация прирав. к населению'!H67</f>
        <v>0</v>
      </c>
      <c r="J112" s="59">
        <f>'Реализация прирав. к населению'!I67</f>
        <v>0</v>
      </c>
      <c r="K112" s="59">
        <f>'Реализация прирав. к населению'!J67</f>
        <v>0</v>
      </c>
      <c r="L112" s="59">
        <f>'Реализация прирав. к населению'!K67</f>
        <v>0</v>
      </c>
      <c r="M112" s="59">
        <f>'Реализация прирав. к населению'!L67</f>
        <v>0</v>
      </c>
      <c r="N112" s="59">
        <f>'Реализация прирав. к населению'!M67</f>
        <v>0</v>
      </c>
      <c r="O112" s="59">
        <f>'Реализация прирав. к населению'!N67</f>
        <v>0</v>
      </c>
      <c r="P112" s="67">
        <f>'Реализация прирав. к населению'!O67</f>
        <v>0</v>
      </c>
    </row>
    <row r="113" spans="1:16" ht="15">
      <c r="A113" s="26" t="s">
        <v>46</v>
      </c>
      <c r="B113" s="11" t="s">
        <v>47</v>
      </c>
      <c r="C113" s="124" t="str">
        <f>IF(ROUND(Баланс_электрической_энергии!C115-D113,0)=0,"ОК","ОШИБКА")</f>
        <v>ОШИБКА</v>
      </c>
      <c r="D113" s="59">
        <f t="shared" si="29"/>
        <v>0</v>
      </c>
      <c r="E113" s="56">
        <f>E114+E118+E119</f>
        <v>0</v>
      </c>
      <c r="F113" s="56">
        <f aca="true" t="shared" si="31" ref="F113:P113">F114+F118+F119</f>
        <v>0</v>
      </c>
      <c r="G113" s="56">
        <f t="shared" si="31"/>
        <v>0</v>
      </c>
      <c r="H113" s="56">
        <f t="shared" si="31"/>
        <v>0</v>
      </c>
      <c r="I113" s="56">
        <f t="shared" si="31"/>
        <v>0</v>
      </c>
      <c r="J113" s="56">
        <f t="shared" si="31"/>
        <v>0</v>
      </c>
      <c r="K113" s="56">
        <f t="shared" si="31"/>
        <v>0</v>
      </c>
      <c r="L113" s="56">
        <f t="shared" si="31"/>
        <v>0</v>
      </c>
      <c r="M113" s="56">
        <f t="shared" si="31"/>
        <v>0</v>
      </c>
      <c r="N113" s="56">
        <f t="shared" si="31"/>
        <v>0</v>
      </c>
      <c r="O113" s="56">
        <f t="shared" si="31"/>
        <v>0</v>
      </c>
      <c r="P113" s="57">
        <f t="shared" si="31"/>
        <v>0</v>
      </c>
    </row>
    <row r="114" spans="1:16" ht="15">
      <c r="A114" s="27" t="s">
        <v>48</v>
      </c>
      <c r="B114" s="12" t="s">
        <v>49</v>
      </c>
      <c r="C114" s="124" t="str">
        <f>IF(ROUND(Баланс_электрической_энергии!C116-D114,0)=0,"ОК","ОШИБКА")</f>
        <v>ОК</v>
      </c>
      <c r="D114" s="59">
        <f t="shared" si="29"/>
        <v>0</v>
      </c>
      <c r="E114" s="56">
        <f>E115+E116+E117</f>
        <v>0</v>
      </c>
      <c r="F114" s="56">
        <f aca="true" t="shared" si="32" ref="F114:P114">F115+F116+F117</f>
        <v>0</v>
      </c>
      <c r="G114" s="56">
        <f t="shared" si="32"/>
        <v>0</v>
      </c>
      <c r="H114" s="56">
        <f t="shared" si="32"/>
        <v>0</v>
      </c>
      <c r="I114" s="56">
        <f t="shared" si="32"/>
        <v>0</v>
      </c>
      <c r="J114" s="56">
        <f t="shared" si="32"/>
        <v>0</v>
      </c>
      <c r="K114" s="56">
        <f t="shared" si="32"/>
        <v>0</v>
      </c>
      <c r="L114" s="56">
        <f t="shared" si="32"/>
        <v>0</v>
      </c>
      <c r="M114" s="56">
        <f t="shared" si="32"/>
        <v>0</v>
      </c>
      <c r="N114" s="56">
        <f t="shared" si="32"/>
        <v>0</v>
      </c>
      <c r="O114" s="56">
        <f t="shared" si="32"/>
        <v>0</v>
      </c>
      <c r="P114" s="57">
        <f t="shared" si="32"/>
        <v>0</v>
      </c>
    </row>
    <row r="115" spans="1:16" ht="15">
      <c r="A115" s="27" t="s">
        <v>50</v>
      </c>
      <c r="B115" s="18" t="s">
        <v>51</v>
      </c>
      <c r="C115" s="124" t="str">
        <f>IF(ROUND(Баланс_электрической_энергии!C117-D115,0)=0,"ОК","ОШИБКА")</f>
        <v>ОК</v>
      </c>
      <c r="D115" s="59">
        <f t="shared" si="29"/>
        <v>0</v>
      </c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2"/>
    </row>
    <row r="116" spans="1:16" ht="15">
      <c r="A116" s="27" t="s">
        <v>52</v>
      </c>
      <c r="B116" s="18" t="s">
        <v>53</v>
      </c>
      <c r="C116" s="124" t="str">
        <f>IF(ROUND(Баланс_электрической_энергии!C118-D116,0)=0,"ОК","ОШИБКА")</f>
        <v>ОК</v>
      </c>
      <c r="D116" s="59">
        <f t="shared" si="29"/>
        <v>0</v>
      </c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2"/>
    </row>
    <row r="117" spans="1:16" ht="15">
      <c r="A117" s="27" t="s">
        <v>54</v>
      </c>
      <c r="B117" s="18" t="s">
        <v>55</v>
      </c>
      <c r="C117" s="124" t="str">
        <f>IF(ROUND(Баланс_электрической_энергии!C119-D117,0)=0,"ОК","ОШИБКА")</f>
        <v>ОК</v>
      </c>
      <c r="D117" s="59">
        <f t="shared" si="29"/>
        <v>0</v>
      </c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2"/>
    </row>
    <row r="118" spans="1:16" ht="15">
      <c r="A118" s="27" t="s">
        <v>56</v>
      </c>
      <c r="B118" s="12" t="s">
        <v>91</v>
      </c>
      <c r="C118" s="124" t="str">
        <f>IF(ROUND(Баланс_электрической_энергии!C120-D118,0)=0,"ОК","ОШИБКА")</f>
        <v>ОШИБКА</v>
      </c>
      <c r="D118" s="59">
        <f t="shared" si="29"/>
        <v>0</v>
      </c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2"/>
    </row>
    <row r="119" spans="1:16" ht="15">
      <c r="A119" s="27" t="s">
        <v>57</v>
      </c>
      <c r="B119" s="12" t="s">
        <v>58</v>
      </c>
      <c r="C119" s="124" t="str">
        <f>IF(ROUND(Баланс_электрической_энергии!C121-D119,0)=0,"ОК","ОШИБКА")</f>
        <v>ОШИБКА</v>
      </c>
      <c r="D119" s="59">
        <f t="shared" si="29"/>
        <v>0</v>
      </c>
      <c r="E119" s="59">
        <f aca="true" t="shared" si="33" ref="E119:P119">E120+E121</f>
        <v>0</v>
      </c>
      <c r="F119" s="59">
        <f t="shared" si="33"/>
        <v>0</v>
      </c>
      <c r="G119" s="59">
        <f t="shared" si="33"/>
        <v>0</v>
      </c>
      <c r="H119" s="59">
        <f t="shared" si="33"/>
        <v>0</v>
      </c>
      <c r="I119" s="59">
        <f t="shared" si="33"/>
        <v>0</v>
      </c>
      <c r="J119" s="59">
        <f t="shared" si="33"/>
        <v>0</v>
      </c>
      <c r="K119" s="59">
        <f t="shared" si="33"/>
        <v>0</v>
      </c>
      <c r="L119" s="59">
        <f t="shared" si="33"/>
        <v>0</v>
      </c>
      <c r="M119" s="59">
        <f t="shared" si="33"/>
        <v>0</v>
      </c>
      <c r="N119" s="59">
        <f t="shared" si="33"/>
        <v>0</v>
      </c>
      <c r="O119" s="59">
        <f t="shared" si="33"/>
        <v>0</v>
      </c>
      <c r="P119" s="67">
        <f t="shared" si="33"/>
        <v>0</v>
      </c>
    </row>
    <row r="120" spans="1:16" ht="15">
      <c r="A120" s="27" t="s">
        <v>105</v>
      </c>
      <c r="B120" s="18" t="s">
        <v>104</v>
      </c>
      <c r="C120" s="124" t="str">
        <f>IF(ROUND(Баланс_электрической_энергии!C122-D120,0)=0,"ОК","ОШИБКА")</f>
        <v>ОК</v>
      </c>
      <c r="D120" s="59">
        <f t="shared" si="29"/>
        <v>0</v>
      </c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2"/>
    </row>
    <row r="121" spans="1:16" ht="15">
      <c r="A121" s="27" t="s">
        <v>106</v>
      </c>
      <c r="B121" s="18" t="s">
        <v>58</v>
      </c>
      <c r="C121" s="124" t="str">
        <f>IF(ROUND(Баланс_электрической_энергии!C123-D121,0)=0,"ОК","ОШИБКА")</f>
        <v>ОШИБКА</v>
      </c>
      <c r="D121" s="59">
        <f t="shared" si="29"/>
        <v>0</v>
      </c>
      <c r="E121" s="59">
        <f aca="true" t="shared" si="34" ref="E121:P121">E122+E123+E124+E125</f>
        <v>0</v>
      </c>
      <c r="F121" s="59">
        <f t="shared" si="34"/>
        <v>0</v>
      </c>
      <c r="G121" s="59">
        <f t="shared" si="34"/>
        <v>0</v>
      </c>
      <c r="H121" s="59">
        <f t="shared" si="34"/>
        <v>0</v>
      </c>
      <c r="I121" s="59">
        <f t="shared" si="34"/>
        <v>0</v>
      </c>
      <c r="J121" s="59">
        <f t="shared" si="34"/>
        <v>0</v>
      </c>
      <c r="K121" s="59">
        <f t="shared" si="34"/>
        <v>0</v>
      </c>
      <c r="L121" s="59">
        <f t="shared" si="34"/>
        <v>0</v>
      </c>
      <c r="M121" s="59">
        <f t="shared" si="34"/>
        <v>0</v>
      </c>
      <c r="N121" s="59">
        <f t="shared" si="34"/>
        <v>0</v>
      </c>
      <c r="O121" s="59">
        <f t="shared" si="34"/>
        <v>0</v>
      </c>
      <c r="P121" s="67">
        <f t="shared" si="34"/>
        <v>0</v>
      </c>
    </row>
    <row r="122" spans="1:16" ht="25.5">
      <c r="A122" s="27"/>
      <c r="B122" s="60" t="s">
        <v>108</v>
      </c>
      <c r="C122" s="124" t="str">
        <f>IF(ROUND(Баланс_электрической_энергии!C124-D122,0)=0,"ОК","ОШИБКА")</f>
        <v>ОШИБКА</v>
      </c>
      <c r="D122" s="59">
        <f t="shared" si="29"/>
        <v>0</v>
      </c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2"/>
    </row>
    <row r="123" spans="1:16" ht="25.5">
      <c r="A123" s="27"/>
      <c r="B123" s="60" t="s">
        <v>109</v>
      </c>
      <c r="C123" s="124" t="str">
        <f>IF(ROUND(Баланс_электрической_энергии!C125-D123,0)=0,"ОК","ОШИБКА")</f>
        <v>ОК</v>
      </c>
      <c r="D123" s="59">
        <f t="shared" si="29"/>
        <v>0</v>
      </c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2"/>
    </row>
    <row r="124" spans="1:16" ht="25.5">
      <c r="A124" s="27"/>
      <c r="B124" s="60" t="s">
        <v>110</v>
      </c>
      <c r="C124" s="124" t="str">
        <f>IF(ROUND(Баланс_электрической_энергии!C126-D124,0)=0,"ОК","ОШИБКА")</f>
        <v>ОК</v>
      </c>
      <c r="D124" s="59">
        <f t="shared" si="29"/>
        <v>0</v>
      </c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2"/>
    </row>
    <row r="125" spans="1:16" ht="25.5">
      <c r="A125" s="27"/>
      <c r="B125" s="60" t="s">
        <v>111</v>
      </c>
      <c r="C125" s="124" t="str">
        <f>IF(ROUND(Баланс_электрической_энергии!C127-D125,0)=0,"ОК","ОШИБКА")</f>
        <v>ОК</v>
      </c>
      <c r="D125" s="59">
        <f t="shared" si="29"/>
        <v>0</v>
      </c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2"/>
    </row>
    <row r="126" spans="1:16" ht="15">
      <c r="A126" s="27" t="s">
        <v>59</v>
      </c>
      <c r="B126" s="19" t="s">
        <v>60</v>
      </c>
      <c r="C126" s="124" t="str">
        <f>IF(ROUND(Баланс_электрической_энергии!C128-D126,0)=0,"ОК","ОШИБКА")</f>
        <v>ОШИБКА</v>
      </c>
      <c r="D126" s="61">
        <f t="shared" si="29"/>
        <v>0</v>
      </c>
      <c r="E126" s="55">
        <f>E113+E81</f>
        <v>0</v>
      </c>
      <c r="F126" s="55">
        <f aca="true" t="shared" si="35" ref="F126:P126">F113+F81</f>
        <v>0</v>
      </c>
      <c r="G126" s="55">
        <f t="shared" si="35"/>
        <v>0</v>
      </c>
      <c r="H126" s="55">
        <f t="shared" si="35"/>
        <v>0</v>
      </c>
      <c r="I126" s="55">
        <f t="shared" si="35"/>
        <v>0</v>
      </c>
      <c r="J126" s="55">
        <f t="shared" si="35"/>
        <v>0</v>
      </c>
      <c r="K126" s="55">
        <f t="shared" si="35"/>
        <v>0</v>
      </c>
      <c r="L126" s="55">
        <f t="shared" si="35"/>
        <v>0</v>
      </c>
      <c r="M126" s="55">
        <f t="shared" si="35"/>
        <v>0</v>
      </c>
      <c r="N126" s="55">
        <f t="shared" si="35"/>
        <v>0</v>
      </c>
      <c r="O126" s="55">
        <f t="shared" si="35"/>
        <v>0</v>
      </c>
      <c r="P126" s="58">
        <f t="shared" si="35"/>
        <v>0</v>
      </c>
    </row>
    <row r="127" spans="1:16" ht="15.75" thickBot="1">
      <c r="A127" s="28" t="s">
        <v>61</v>
      </c>
      <c r="B127" s="29" t="s">
        <v>62</v>
      </c>
      <c r="C127" s="29"/>
      <c r="D127" s="30" t="str">
        <f aca="true" t="shared" si="36" ref="D127:P127">IF(ROUND(D80-D126,3)=0,"ОК","ОШИБКА")</f>
        <v>ОК</v>
      </c>
      <c r="E127" s="30" t="str">
        <f t="shared" si="36"/>
        <v>ОК</v>
      </c>
      <c r="F127" s="30" t="str">
        <f t="shared" si="36"/>
        <v>ОК</v>
      </c>
      <c r="G127" s="30" t="str">
        <f t="shared" si="36"/>
        <v>ОК</v>
      </c>
      <c r="H127" s="30" t="str">
        <f t="shared" si="36"/>
        <v>ОК</v>
      </c>
      <c r="I127" s="30" t="str">
        <f t="shared" si="36"/>
        <v>ОК</v>
      </c>
      <c r="J127" s="30" t="str">
        <f t="shared" si="36"/>
        <v>ОК</v>
      </c>
      <c r="K127" s="30" t="str">
        <f t="shared" si="36"/>
        <v>ОК</v>
      </c>
      <c r="L127" s="30" t="str">
        <f t="shared" si="36"/>
        <v>ОК</v>
      </c>
      <c r="M127" s="30" t="str">
        <f t="shared" si="36"/>
        <v>ОК</v>
      </c>
      <c r="N127" s="30" t="str">
        <f t="shared" si="36"/>
        <v>ОК</v>
      </c>
      <c r="O127" s="30" t="str">
        <f t="shared" si="36"/>
        <v>ОК</v>
      </c>
      <c r="P127" s="31" t="str">
        <f t="shared" si="36"/>
        <v>ОК</v>
      </c>
    </row>
    <row r="128" spans="1:16" ht="15">
      <c r="A128" s="69"/>
      <c r="B128" s="43"/>
      <c r="C128" s="43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</row>
    <row r="129" spans="1:16" ht="15">
      <c r="A129" s="69"/>
      <c r="B129" s="189" t="s">
        <v>176</v>
      </c>
      <c r="C129" s="189"/>
      <c r="D129" s="189"/>
      <c r="E129" s="190" t="s">
        <v>196</v>
      </c>
      <c r="F129" s="190"/>
      <c r="G129" s="70"/>
      <c r="H129" s="70"/>
      <c r="I129" s="70"/>
      <c r="J129" s="70"/>
      <c r="K129" s="70"/>
      <c r="L129" s="70"/>
      <c r="M129" s="70"/>
      <c r="N129" s="70"/>
      <c r="O129" s="70"/>
      <c r="P129" s="70"/>
    </row>
    <row r="130" spans="1:16" ht="15">
      <c r="A130" s="69"/>
      <c r="B130" s="43"/>
      <c r="C130" s="43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</row>
    <row r="131" spans="1:16" ht="15">
      <c r="A131" s="44"/>
      <c r="B131" s="43"/>
      <c r="C131" s="43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</row>
    <row r="132" spans="1:16" ht="15">
      <c r="A132" s="44"/>
      <c r="B132" s="43"/>
      <c r="C132" s="43"/>
      <c r="D132" s="191"/>
      <c r="E132" s="191"/>
      <c r="F132" s="191"/>
      <c r="G132" s="50"/>
      <c r="H132" s="50"/>
      <c r="I132" s="50"/>
      <c r="J132" s="45"/>
      <c r="K132" s="45"/>
      <c r="L132" s="45"/>
      <c r="M132" s="46" t="s">
        <v>192</v>
      </c>
      <c r="N132" s="46"/>
      <c r="O132" s="46"/>
      <c r="P132" s="46"/>
    </row>
    <row r="133" spans="1:16" ht="15">
      <c r="A133" s="44"/>
      <c r="B133" s="43"/>
      <c r="C133" s="43"/>
      <c r="D133" s="46"/>
      <c r="E133" s="45"/>
      <c r="F133" s="46"/>
      <c r="G133" s="46"/>
      <c r="H133" s="46"/>
      <c r="I133" s="46"/>
      <c r="J133" s="45"/>
      <c r="K133" s="45"/>
      <c r="L133" s="45"/>
      <c r="M133" s="46" t="s">
        <v>193</v>
      </c>
      <c r="N133" s="46"/>
      <c r="O133" s="46"/>
      <c r="P133" s="46"/>
    </row>
    <row r="134" spans="1:16" ht="15">
      <c r="A134" s="44"/>
      <c r="B134" s="43"/>
      <c r="C134" s="43"/>
      <c r="D134" s="46"/>
      <c r="E134" s="45"/>
      <c r="F134" s="46"/>
      <c r="G134" s="46"/>
      <c r="H134" s="46"/>
      <c r="I134" s="46"/>
      <c r="J134" s="45"/>
      <c r="K134" s="45"/>
      <c r="L134" s="45"/>
      <c r="M134" s="46" t="s">
        <v>194</v>
      </c>
      <c r="N134" s="46"/>
      <c r="O134" s="46"/>
      <c r="P134" s="46"/>
    </row>
    <row r="135" spans="1:16" ht="15">
      <c r="A135" s="44"/>
      <c r="B135" s="43"/>
      <c r="C135" s="43"/>
      <c r="D135" s="46"/>
      <c r="E135" s="45"/>
      <c r="F135" s="46"/>
      <c r="G135" s="46"/>
      <c r="H135" s="46"/>
      <c r="I135" s="46"/>
      <c r="J135" s="45"/>
      <c r="K135" s="45"/>
      <c r="L135" s="45"/>
      <c r="M135" s="46" t="s">
        <v>93</v>
      </c>
      <c r="N135" s="46"/>
      <c r="O135" s="46"/>
      <c r="P135" s="46"/>
    </row>
    <row r="136" spans="1:16" ht="15">
      <c r="A136" s="44"/>
      <c r="B136" s="43"/>
      <c r="C136" s="43"/>
      <c r="D136" s="46"/>
      <c r="E136" s="45"/>
      <c r="F136" s="46"/>
      <c r="G136" s="46"/>
      <c r="H136" s="46"/>
      <c r="I136" s="46"/>
      <c r="J136" s="45"/>
      <c r="K136" s="45"/>
      <c r="L136" s="45"/>
      <c r="M136" s="46"/>
      <c r="N136" s="46"/>
      <c r="O136" s="46"/>
      <c r="P136" s="46"/>
    </row>
    <row r="137" spans="1:16" ht="15.75" thickBot="1">
      <c r="A137" s="47"/>
      <c r="B137" s="48"/>
      <c r="C137" s="48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</row>
    <row r="138" spans="1:16" ht="15">
      <c r="A138" s="194" t="s">
        <v>129</v>
      </c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6"/>
    </row>
    <row r="139" spans="1:16" ht="15">
      <c r="A139" s="197"/>
      <c r="B139" s="184"/>
      <c r="C139" s="203" t="s">
        <v>62</v>
      </c>
      <c r="D139" s="184" t="s">
        <v>147</v>
      </c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98"/>
    </row>
    <row r="140" spans="1:16" ht="15">
      <c r="A140" s="197"/>
      <c r="B140" s="184"/>
      <c r="C140" s="204"/>
      <c r="D140" s="124" t="s">
        <v>16</v>
      </c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5"/>
    </row>
    <row r="141" spans="1:16" ht="15">
      <c r="A141" s="126">
        <v>1</v>
      </c>
      <c r="B141" s="124">
        <v>2</v>
      </c>
      <c r="C141" s="124">
        <v>3</v>
      </c>
      <c r="D141" s="124">
        <v>4</v>
      </c>
      <c r="E141" s="124">
        <v>5</v>
      </c>
      <c r="F141" s="124">
        <v>6</v>
      </c>
      <c r="G141" s="124">
        <v>7</v>
      </c>
      <c r="H141" s="124">
        <v>8</v>
      </c>
      <c r="I141" s="124">
        <v>9</v>
      </c>
      <c r="J141" s="124">
        <v>10</v>
      </c>
      <c r="K141" s="124">
        <v>11</v>
      </c>
      <c r="L141" s="124">
        <v>12</v>
      </c>
      <c r="M141" s="124">
        <v>13</v>
      </c>
      <c r="N141" s="124">
        <v>14</v>
      </c>
      <c r="O141" s="124">
        <v>15</v>
      </c>
      <c r="P141" s="125">
        <v>16</v>
      </c>
    </row>
    <row r="142" spans="1:16" ht="15">
      <c r="A142" s="23" t="s">
        <v>21</v>
      </c>
      <c r="B142" s="7" t="s">
        <v>22</v>
      </c>
      <c r="C142" s="124" t="str">
        <f>IF(ROUND(Баланс_электрической_энергии!C145-D142,0)=0,"ОК","ОШИБКА")</f>
        <v>ОШИБКА</v>
      </c>
      <c r="D142" s="55">
        <f>SUM(E142:P142)</f>
        <v>0</v>
      </c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2"/>
    </row>
    <row r="143" spans="1:16" ht="15">
      <c r="A143" s="24" t="s">
        <v>23</v>
      </c>
      <c r="B143" s="8" t="s">
        <v>24</v>
      </c>
      <c r="C143" s="124" t="str">
        <f>IF(ROUND(Баланс_электрической_энергии!C146-D143,0)=0,"ОК","ОШИБКА")</f>
        <v>ОШИБКА</v>
      </c>
      <c r="D143" s="55">
        <f>SUM(E143:P143)</f>
        <v>0</v>
      </c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2"/>
    </row>
    <row r="144" spans="1:16" ht="15">
      <c r="A144" s="25" t="s">
        <v>25</v>
      </c>
      <c r="B144" s="9" t="s">
        <v>26</v>
      </c>
      <c r="C144" s="124" t="str">
        <f>IF(ROUND(Баланс_электрической_энергии!C147-D144,0)=0,"ОК","ОШИБКА")</f>
        <v>ОК</v>
      </c>
      <c r="D144" s="54">
        <f aca="true" t="shared" si="37" ref="D144:P144">IF(D142=0,0,D143/D142)</f>
        <v>0</v>
      </c>
      <c r="E144" s="54">
        <f t="shared" si="37"/>
        <v>0</v>
      </c>
      <c r="F144" s="54">
        <f t="shared" si="37"/>
        <v>0</v>
      </c>
      <c r="G144" s="54">
        <f t="shared" si="37"/>
        <v>0</v>
      </c>
      <c r="H144" s="54">
        <f t="shared" si="37"/>
        <v>0</v>
      </c>
      <c r="I144" s="54">
        <f t="shared" si="37"/>
        <v>0</v>
      </c>
      <c r="J144" s="54">
        <f t="shared" si="37"/>
        <v>0</v>
      </c>
      <c r="K144" s="54">
        <f t="shared" si="37"/>
        <v>0</v>
      </c>
      <c r="L144" s="54">
        <f t="shared" si="37"/>
        <v>0</v>
      </c>
      <c r="M144" s="54">
        <f t="shared" si="37"/>
        <v>0</v>
      </c>
      <c r="N144" s="54">
        <f t="shared" si="37"/>
        <v>0</v>
      </c>
      <c r="O144" s="54">
        <f t="shared" si="37"/>
        <v>0</v>
      </c>
      <c r="P144" s="105">
        <f t="shared" si="37"/>
        <v>0</v>
      </c>
    </row>
    <row r="145" spans="1:16" ht="15">
      <c r="A145" s="24" t="s">
        <v>27</v>
      </c>
      <c r="B145" s="7" t="s">
        <v>28</v>
      </c>
      <c r="C145" s="124" t="str">
        <f>IF(ROUND(Баланс_электрической_энергии!C148-D145,0)=0,"ОК","ОШИБКА")</f>
        <v>ОШИБКА</v>
      </c>
      <c r="D145" s="55">
        <f>SUM(E145:P145)</f>
        <v>0</v>
      </c>
      <c r="E145" s="56">
        <f aca="true" t="shared" si="38" ref="E145:P145">SUM(E146:E147)</f>
        <v>0</v>
      </c>
      <c r="F145" s="56">
        <f t="shared" si="38"/>
        <v>0</v>
      </c>
      <c r="G145" s="56">
        <f t="shared" si="38"/>
        <v>0</v>
      </c>
      <c r="H145" s="56">
        <f t="shared" si="38"/>
        <v>0</v>
      </c>
      <c r="I145" s="56">
        <f t="shared" si="38"/>
        <v>0</v>
      </c>
      <c r="J145" s="56">
        <f t="shared" si="38"/>
        <v>0</v>
      </c>
      <c r="K145" s="56">
        <f t="shared" si="38"/>
        <v>0</v>
      </c>
      <c r="L145" s="56">
        <f t="shared" si="38"/>
        <v>0</v>
      </c>
      <c r="M145" s="56">
        <f t="shared" si="38"/>
        <v>0</v>
      </c>
      <c r="N145" s="56">
        <f t="shared" si="38"/>
        <v>0</v>
      </c>
      <c r="O145" s="56">
        <f t="shared" si="38"/>
        <v>0</v>
      </c>
      <c r="P145" s="57">
        <f t="shared" si="38"/>
        <v>0</v>
      </c>
    </row>
    <row r="146" spans="1:16" ht="15">
      <c r="A146" s="26" t="s">
        <v>29</v>
      </c>
      <c r="B146" s="9" t="s">
        <v>30</v>
      </c>
      <c r="C146" s="124" t="str">
        <f>IF(ROUND(Баланс_электрической_энергии!C149-D146,0)=0,"ОК","ОШИБКА")</f>
        <v>ОШИБКА</v>
      </c>
      <c r="D146" s="56">
        <f>SUM(E146:P146)</f>
        <v>0</v>
      </c>
      <c r="E146" s="56">
        <f>E142-E143</f>
        <v>0</v>
      </c>
      <c r="F146" s="56">
        <f aca="true" t="shared" si="39" ref="F146:P146">F142-F143</f>
        <v>0</v>
      </c>
      <c r="G146" s="56">
        <f t="shared" si="39"/>
        <v>0</v>
      </c>
      <c r="H146" s="56">
        <f t="shared" si="39"/>
        <v>0</v>
      </c>
      <c r="I146" s="56">
        <f t="shared" si="39"/>
        <v>0</v>
      </c>
      <c r="J146" s="56">
        <f t="shared" si="39"/>
        <v>0</v>
      </c>
      <c r="K146" s="56">
        <f t="shared" si="39"/>
        <v>0</v>
      </c>
      <c r="L146" s="56">
        <f t="shared" si="39"/>
        <v>0</v>
      </c>
      <c r="M146" s="56">
        <f t="shared" si="39"/>
        <v>0</v>
      </c>
      <c r="N146" s="56">
        <f t="shared" si="39"/>
        <v>0</v>
      </c>
      <c r="O146" s="56">
        <f t="shared" si="39"/>
        <v>0</v>
      </c>
      <c r="P146" s="57">
        <f t="shared" si="39"/>
        <v>0</v>
      </c>
    </row>
    <row r="147" spans="1:16" ht="15">
      <c r="A147" s="26" t="s">
        <v>31</v>
      </c>
      <c r="B147" s="9" t="s">
        <v>32</v>
      </c>
      <c r="C147" s="124" t="str">
        <f>IF(ROUND(Баланс_электрической_энергии!C150-D147,0)=0,"ОК","ОШИБКА")</f>
        <v>ОК</v>
      </c>
      <c r="D147" s="56">
        <f>SUM(E147:P147)</f>
        <v>0</v>
      </c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2"/>
    </row>
    <row r="148" spans="1:16" ht="15">
      <c r="A148" s="24" t="s">
        <v>34</v>
      </c>
      <c r="B148" s="10" t="s">
        <v>94</v>
      </c>
      <c r="C148" s="124" t="str">
        <f>IF(ROUND(Баланс_электрической_энергии!C151-D148,0)=0,"ОК","ОШИБКА")</f>
        <v>ОК</v>
      </c>
      <c r="D148" s="55">
        <f>SUM(E148:P148)</f>
        <v>0</v>
      </c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2"/>
    </row>
    <row r="149" spans="1:16" ht="15">
      <c r="A149" s="26" t="s">
        <v>35</v>
      </c>
      <c r="B149" s="9" t="s">
        <v>36</v>
      </c>
      <c r="C149" s="124" t="str">
        <f>IF(ROUND(Баланс_электрической_энергии!C152-D149,0)=0,"ОК","ОШИБКА")</f>
        <v>ОК</v>
      </c>
      <c r="D149" s="54">
        <f aca="true" t="shared" si="40" ref="D149:P149">IF(D145=0,0,D148/D145)</f>
        <v>0</v>
      </c>
      <c r="E149" s="54">
        <f t="shared" si="40"/>
        <v>0</v>
      </c>
      <c r="F149" s="54">
        <f t="shared" si="40"/>
        <v>0</v>
      </c>
      <c r="G149" s="54">
        <f t="shared" si="40"/>
        <v>0</v>
      </c>
      <c r="H149" s="54">
        <f t="shared" si="40"/>
        <v>0</v>
      </c>
      <c r="I149" s="54">
        <f t="shared" si="40"/>
        <v>0</v>
      </c>
      <c r="J149" s="54">
        <f t="shared" si="40"/>
        <v>0</v>
      </c>
      <c r="K149" s="54">
        <f t="shared" si="40"/>
        <v>0</v>
      </c>
      <c r="L149" s="54">
        <f t="shared" si="40"/>
        <v>0</v>
      </c>
      <c r="M149" s="54">
        <f t="shared" si="40"/>
        <v>0</v>
      </c>
      <c r="N149" s="54">
        <f t="shared" si="40"/>
        <v>0</v>
      </c>
      <c r="O149" s="54">
        <f t="shared" si="40"/>
        <v>0</v>
      </c>
      <c r="P149" s="105">
        <f t="shared" si="40"/>
        <v>0</v>
      </c>
    </row>
    <row r="150" spans="1:16" ht="25.5">
      <c r="A150" s="26" t="s">
        <v>37</v>
      </c>
      <c r="B150" s="9" t="s">
        <v>101</v>
      </c>
      <c r="C150" s="124" t="str">
        <f>IF(ROUND(Баланс_электрической_энергии!C153-D150,0)=0,"ОК","ОШИБКА")</f>
        <v>ОК</v>
      </c>
      <c r="D150" s="56">
        <f>SUM(E150:P150)</f>
        <v>0</v>
      </c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2"/>
    </row>
    <row r="151" spans="1:16" ht="15">
      <c r="A151" s="24" t="s">
        <v>38</v>
      </c>
      <c r="B151" s="10" t="s">
        <v>39</v>
      </c>
      <c r="C151" s="124" t="str">
        <f>IF(ROUND(Баланс_электрической_энергии!C154-D151,0)=0,"ОК","ОШИБКА")</f>
        <v>ОШИБКА</v>
      </c>
      <c r="D151" s="55">
        <f>SUM(E151:P151)</f>
        <v>0</v>
      </c>
      <c r="E151" s="55">
        <f aca="true" t="shared" si="41" ref="E151:P151">E145-E148-E150</f>
        <v>0</v>
      </c>
      <c r="F151" s="55">
        <f t="shared" si="41"/>
        <v>0</v>
      </c>
      <c r="G151" s="55">
        <f t="shared" si="41"/>
        <v>0</v>
      </c>
      <c r="H151" s="55">
        <f t="shared" si="41"/>
        <v>0</v>
      </c>
      <c r="I151" s="55">
        <f t="shared" si="41"/>
        <v>0</v>
      </c>
      <c r="J151" s="55">
        <f t="shared" si="41"/>
        <v>0</v>
      </c>
      <c r="K151" s="55">
        <f t="shared" si="41"/>
        <v>0</v>
      </c>
      <c r="L151" s="55">
        <f t="shared" si="41"/>
        <v>0</v>
      </c>
      <c r="M151" s="55">
        <f t="shared" si="41"/>
        <v>0</v>
      </c>
      <c r="N151" s="55">
        <f t="shared" si="41"/>
        <v>0</v>
      </c>
      <c r="O151" s="55">
        <f t="shared" si="41"/>
        <v>0</v>
      </c>
      <c r="P151" s="58">
        <f t="shared" si="41"/>
        <v>0</v>
      </c>
    </row>
    <row r="152" spans="1:16" ht="15">
      <c r="A152" s="26" t="s">
        <v>40</v>
      </c>
      <c r="B152" s="11" t="s">
        <v>41</v>
      </c>
      <c r="C152" s="124" t="str">
        <f>IF(ROUND(Баланс_электрической_энергии!C155-D152,0)=0,"ОК","ОШИБКА")</f>
        <v>ОК</v>
      </c>
      <c r="D152" s="56">
        <f>SUM(E152:P152)</f>
        <v>0</v>
      </c>
      <c r="E152" s="56">
        <f>E153+E169+E177</f>
        <v>0</v>
      </c>
      <c r="F152" s="59">
        <f aca="true" t="shared" si="42" ref="F152:P152">F153+F169+F177</f>
        <v>0</v>
      </c>
      <c r="G152" s="56">
        <f t="shared" si="42"/>
        <v>0</v>
      </c>
      <c r="H152" s="56">
        <f t="shared" si="42"/>
        <v>0</v>
      </c>
      <c r="I152" s="56">
        <f t="shared" si="42"/>
        <v>0</v>
      </c>
      <c r="J152" s="56">
        <f t="shared" si="42"/>
        <v>0</v>
      </c>
      <c r="K152" s="56">
        <f t="shared" si="42"/>
        <v>0</v>
      </c>
      <c r="L152" s="56">
        <f t="shared" si="42"/>
        <v>0</v>
      </c>
      <c r="M152" s="56">
        <f t="shared" si="42"/>
        <v>0</v>
      </c>
      <c r="N152" s="56">
        <f t="shared" si="42"/>
        <v>0</v>
      </c>
      <c r="O152" s="56">
        <f t="shared" si="42"/>
        <v>0</v>
      </c>
      <c r="P152" s="57">
        <f t="shared" si="42"/>
        <v>0</v>
      </c>
    </row>
    <row r="153" spans="1:16" ht="15">
      <c r="A153" s="26" t="s">
        <v>43</v>
      </c>
      <c r="B153" s="12" t="s">
        <v>80</v>
      </c>
      <c r="C153" s="124" t="str">
        <f>IF(ROUND(Баланс_электрической_энергии!C156-D153,0)=0,"ОК","ОШИБКА")</f>
        <v>ОК</v>
      </c>
      <c r="D153" s="56">
        <f>SUM(E153:P153)</f>
        <v>0</v>
      </c>
      <c r="E153" s="56">
        <f>E155+E162</f>
        <v>0</v>
      </c>
      <c r="F153" s="56">
        <f aca="true" t="shared" si="43" ref="F153:P153">F155+F162</f>
        <v>0</v>
      </c>
      <c r="G153" s="56">
        <f t="shared" si="43"/>
        <v>0</v>
      </c>
      <c r="H153" s="56">
        <f t="shared" si="43"/>
        <v>0</v>
      </c>
      <c r="I153" s="56">
        <f t="shared" si="43"/>
        <v>0</v>
      </c>
      <c r="J153" s="56">
        <f t="shared" si="43"/>
        <v>0</v>
      </c>
      <c r="K153" s="56">
        <f t="shared" si="43"/>
        <v>0</v>
      </c>
      <c r="L153" s="56">
        <f t="shared" si="43"/>
        <v>0</v>
      </c>
      <c r="M153" s="56">
        <f t="shared" si="43"/>
        <v>0</v>
      </c>
      <c r="N153" s="56">
        <f t="shared" si="43"/>
        <v>0</v>
      </c>
      <c r="O153" s="56">
        <f t="shared" si="43"/>
        <v>0</v>
      </c>
      <c r="P153" s="57">
        <f t="shared" si="43"/>
        <v>0</v>
      </c>
    </row>
    <row r="154" spans="1:16" ht="15">
      <c r="A154" s="26"/>
      <c r="B154" s="13" t="s">
        <v>42</v>
      </c>
      <c r="C154" s="124"/>
      <c r="D154" s="53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9"/>
    </row>
    <row r="155" spans="1:16" ht="15">
      <c r="A155" s="26" t="s">
        <v>102</v>
      </c>
      <c r="B155" s="14" t="s">
        <v>87</v>
      </c>
      <c r="C155" s="124" t="str">
        <f>IF(ROUND(Баланс_электрической_энергии!C158-D155,0)=0,"ОК","ОШИБКА")</f>
        <v>ОК</v>
      </c>
      <c r="D155" s="56">
        <f aca="true" t="shared" si="44" ref="D155:D169">SUM(E155:P155)</f>
        <v>0</v>
      </c>
      <c r="E155" s="56">
        <f>SUM(E156:E161)</f>
        <v>0</v>
      </c>
      <c r="F155" s="56">
        <f aca="true" t="shared" si="45" ref="F155:P155">SUM(F156:F161)</f>
        <v>0</v>
      </c>
      <c r="G155" s="56">
        <f t="shared" si="45"/>
        <v>0</v>
      </c>
      <c r="H155" s="56">
        <f t="shared" si="45"/>
        <v>0</v>
      </c>
      <c r="I155" s="56">
        <f t="shared" si="45"/>
        <v>0</v>
      </c>
      <c r="J155" s="56">
        <f t="shared" si="45"/>
        <v>0</v>
      </c>
      <c r="K155" s="56">
        <f t="shared" si="45"/>
        <v>0</v>
      </c>
      <c r="L155" s="56">
        <f t="shared" si="45"/>
        <v>0</v>
      </c>
      <c r="M155" s="56">
        <f t="shared" si="45"/>
        <v>0</v>
      </c>
      <c r="N155" s="56">
        <f t="shared" si="45"/>
        <v>0</v>
      </c>
      <c r="O155" s="56">
        <f t="shared" si="45"/>
        <v>0</v>
      </c>
      <c r="P155" s="57">
        <f t="shared" si="45"/>
        <v>0</v>
      </c>
    </row>
    <row r="156" spans="1:16" ht="15">
      <c r="A156" s="26"/>
      <c r="B156" s="15" t="s">
        <v>81</v>
      </c>
      <c r="C156" s="124" t="str">
        <f>IF(ROUND(Баланс_электрической_энергии!C159-D156,0)=0,"ОК","ОШИБКА")</f>
        <v>ОК</v>
      </c>
      <c r="D156" s="56">
        <f t="shared" si="44"/>
        <v>0</v>
      </c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2"/>
    </row>
    <row r="157" spans="1:16" ht="15">
      <c r="A157" s="26"/>
      <c r="B157" s="15" t="s">
        <v>82</v>
      </c>
      <c r="C157" s="124" t="str">
        <f>IF(ROUND(Баланс_электрической_энергии!C160-D157,0)=0,"ОК","ОШИБКА")</f>
        <v>ОК</v>
      </c>
      <c r="D157" s="56">
        <f t="shared" si="44"/>
        <v>0</v>
      </c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2"/>
    </row>
    <row r="158" spans="1:16" ht="15">
      <c r="A158" s="26"/>
      <c r="B158" s="15" t="s">
        <v>83</v>
      </c>
      <c r="C158" s="124" t="str">
        <f>IF(ROUND(Баланс_электрической_энергии!C161-D158,0)=0,"ОК","ОШИБКА")</f>
        <v>ОК</v>
      </c>
      <c r="D158" s="56">
        <f t="shared" si="44"/>
        <v>0</v>
      </c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2"/>
    </row>
    <row r="159" spans="1:16" ht="15">
      <c r="A159" s="26"/>
      <c r="B159" s="15" t="s">
        <v>84</v>
      </c>
      <c r="C159" s="124" t="str">
        <f>IF(ROUND(Баланс_электрической_энергии!C162-D159,0)=0,"ОК","ОШИБКА")</f>
        <v>ОК</v>
      </c>
      <c r="D159" s="56">
        <f t="shared" si="44"/>
        <v>0</v>
      </c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2"/>
    </row>
    <row r="160" spans="1:16" ht="15">
      <c r="A160" s="26"/>
      <c r="B160" s="15" t="s">
        <v>85</v>
      </c>
      <c r="C160" s="124" t="str">
        <f>IF(ROUND(Баланс_электрической_энергии!C163-D160,0)=0,"ОК","ОШИБКА")</f>
        <v>ОК</v>
      </c>
      <c r="D160" s="56">
        <f t="shared" si="44"/>
        <v>0</v>
      </c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2"/>
    </row>
    <row r="161" spans="1:16" ht="15">
      <c r="A161" s="26"/>
      <c r="B161" s="15" t="s">
        <v>86</v>
      </c>
      <c r="C161" s="124" t="str">
        <f>IF(ROUND(Баланс_электрической_энергии!C164-D161,0)=0,"ОК","ОШИБКА")</f>
        <v>ОК</v>
      </c>
      <c r="D161" s="56">
        <f t="shared" si="44"/>
        <v>0</v>
      </c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2"/>
    </row>
    <row r="162" spans="1:16" ht="15">
      <c r="A162" s="26" t="s">
        <v>103</v>
      </c>
      <c r="B162" s="14" t="s">
        <v>90</v>
      </c>
      <c r="C162" s="124" t="str">
        <f>IF(ROUND(Баланс_электрической_энергии!C165-D162,0)=0,"ОК","ОШИБКА")</f>
        <v>ОК</v>
      </c>
      <c r="D162" s="56">
        <f t="shared" si="44"/>
        <v>0</v>
      </c>
      <c r="E162" s="56">
        <f>SUM(E163:E168)</f>
        <v>0</v>
      </c>
      <c r="F162" s="56">
        <f aca="true" t="shared" si="46" ref="F162:P162">SUM(F163:F168)</f>
        <v>0</v>
      </c>
      <c r="G162" s="56">
        <f t="shared" si="46"/>
        <v>0</v>
      </c>
      <c r="H162" s="56">
        <f t="shared" si="46"/>
        <v>0</v>
      </c>
      <c r="I162" s="56">
        <f t="shared" si="46"/>
        <v>0</v>
      </c>
      <c r="J162" s="56">
        <f t="shared" si="46"/>
        <v>0</v>
      </c>
      <c r="K162" s="56">
        <f t="shared" si="46"/>
        <v>0</v>
      </c>
      <c r="L162" s="56">
        <f t="shared" si="46"/>
        <v>0</v>
      </c>
      <c r="M162" s="56">
        <f t="shared" si="46"/>
        <v>0</v>
      </c>
      <c r="N162" s="56">
        <f t="shared" si="46"/>
        <v>0</v>
      </c>
      <c r="O162" s="56">
        <f t="shared" si="46"/>
        <v>0</v>
      </c>
      <c r="P162" s="57">
        <f t="shared" si="46"/>
        <v>0</v>
      </c>
    </row>
    <row r="163" spans="1:16" ht="15">
      <c r="A163" s="26"/>
      <c r="B163" s="15" t="s">
        <v>81</v>
      </c>
      <c r="C163" s="124" t="str">
        <f>IF(ROUND(Баланс_электрической_энергии!C166-D163,0)=0,"ОК","ОШИБКА")</f>
        <v>ОК</v>
      </c>
      <c r="D163" s="56">
        <f t="shared" si="44"/>
        <v>0</v>
      </c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2"/>
    </row>
    <row r="164" spans="1:16" ht="15">
      <c r="A164" s="26"/>
      <c r="B164" s="15" t="s">
        <v>82</v>
      </c>
      <c r="C164" s="124" t="str">
        <f>IF(ROUND(Баланс_электрической_энергии!C167-D164,0)=0,"ОК","ОШИБКА")</f>
        <v>ОК</v>
      </c>
      <c r="D164" s="56">
        <f t="shared" si="44"/>
        <v>0</v>
      </c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2"/>
    </row>
    <row r="165" spans="1:16" ht="15">
      <c r="A165" s="26"/>
      <c r="B165" s="15" t="s">
        <v>83</v>
      </c>
      <c r="C165" s="124" t="str">
        <f>IF(ROUND(Баланс_электрической_энергии!C168-D165,0)=0,"ОК","ОШИБКА")</f>
        <v>ОК</v>
      </c>
      <c r="D165" s="56">
        <f t="shared" si="44"/>
        <v>0</v>
      </c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2"/>
    </row>
    <row r="166" spans="1:16" ht="15">
      <c r="A166" s="26"/>
      <c r="B166" s="15" t="s">
        <v>84</v>
      </c>
      <c r="C166" s="124" t="str">
        <f>IF(ROUND(Баланс_электрической_энергии!C169-D166,0)=0,"ОК","ОШИБКА")</f>
        <v>ОК</v>
      </c>
      <c r="D166" s="56">
        <f t="shared" si="44"/>
        <v>0</v>
      </c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2"/>
    </row>
    <row r="167" spans="1:16" ht="15">
      <c r="A167" s="26"/>
      <c r="B167" s="15" t="s">
        <v>85</v>
      </c>
      <c r="C167" s="124" t="str">
        <f>IF(ROUND(Баланс_электрической_энергии!C170-D167,0)=0,"ОК","ОШИБКА")</f>
        <v>ОК</v>
      </c>
      <c r="D167" s="56">
        <f t="shared" si="44"/>
        <v>0</v>
      </c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2"/>
    </row>
    <row r="168" spans="1:16" ht="15">
      <c r="A168" s="26"/>
      <c r="B168" s="15" t="s">
        <v>86</v>
      </c>
      <c r="C168" s="124" t="str">
        <f>IF(ROUND(Баланс_электрической_энергии!C171-D168,0)=0,"ОК","ОШИБКА")</f>
        <v>ОК</v>
      </c>
      <c r="D168" s="56">
        <f t="shared" si="44"/>
        <v>0</v>
      </c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2"/>
    </row>
    <row r="169" spans="1:16" ht="15">
      <c r="A169" s="26" t="s">
        <v>44</v>
      </c>
      <c r="B169" s="16" t="s">
        <v>88</v>
      </c>
      <c r="C169" s="124" t="str">
        <f>IF(ROUND(Баланс_электрической_энергии!C172-D169,0)=0,"ОК","ОШИБКА")</f>
        <v>ОК</v>
      </c>
      <c r="D169" s="56">
        <f t="shared" si="44"/>
        <v>0</v>
      </c>
      <c r="E169" s="56">
        <f>SUM(E171:E176)</f>
        <v>0</v>
      </c>
      <c r="F169" s="56">
        <f aca="true" t="shared" si="47" ref="F169:P169">SUM(F171:F176)</f>
        <v>0</v>
      </c>
      <c r="G169" s="56">
        <f t="shared" si="47"/>
        <v>0</v>
      </c>
      <c r="H169" s="56">
        <f t="shared" si="47"/>
        <v>0</v>
      </c>
      <c r="I169" s="56">
        <f t="shared" si="47"/>
        <v>0</v>
      </c>
      <c r="J169" s="56">
        <f t="shared" si="47"/>
        <v>0</v>
      </c>
      <c r="K169" s="56">
        <f t="shared" si="47"/>
        <v>0</v>
      </c>
      <c r="L169" s="56">
        <f t="shared" si="47"/>
        <v>0</v>
      </c>
      <c r="M169" s="56">
        <f t="shared" si="47"/>
        <v>0</v>
      </c>
      <c r="N169" s="56">
        <f t="shared" si="47"/>
        <v>0</v>
      </c>
      <c r="O169" s="56">
        <f t="shared" si="47"/>
        <v>0</v>
      </c>
      <c r="P169" s="57">
        <f t="shared" si="47"/>
        <v>0</v>
      </c>
    </row>
    <row r="170" spans="1:16" ht="15">
      <c r="A170" s="26"/>
      <c r="B170" s="17" t="s">
        <v>42</v>
      </c>
      <c r="C170" s="124"/>
      <c r="D170" s="53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9"/>
    </row>
    <row r="171" spans="1:16" ht="15">
      <c r="A171" s="26"/>
      <c r="B171" s="15" t="s">
        <v>81</v>
      </c>
      <c r="C171" s="124" t="str">
        <f>IF(ROUND(Баланс_электрической_энергии!C174-D171,0)=0,"ОК","ОШИБКА")</f>
        <v>ОК</v>
      </c>
      <c r="D171" s="59">
        <f aca="true" t="shared" si="48" ref="D171:D197">SUM(E171:P171)</f>
        <v>0</v>
      </c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2"/>
    </row>
    <row r="172" spans="1:16" ht="15">
      <c r="A172" s="26"/>
      <c r="B172" s="15" t="s">
        <v>82</v>
      </c>
      <c r="C172" s="124" t="str">
        <f>IF(ROUND(Баланс_электрической_энергии!C175-D172,0)=0,"ОК","ОШИБКА")</f>
        <v>ОК</v>
      </c>
      <c r="D172" s="59">
        <f t="shared" si="48"/>
        <v>0</v>
      </c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2"/>
    </row>
    <row r="173" spans="1:16" ht="15">
      <c r="A173" s="26"/>
      <c r="B173" s="15" t="s">
        <v>83</v>
      </c>
      <c r="C173" s="124" t="str">
        <f>IF(ROUND(Баланс_электрической_энергии!C176-D173,0)=0,"ОК","ОШИБКА")</f>
        <v>ОК</v>
      </c>
      <c r="D173" s="59">
        <f t="shared" si="48"/>
        <v>0</v>
      </c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2"/>
    </row>
    <row r="174" spans="1:16" ht="15">
      <c r="A174" s="26"/>
      <c r="B174" s="15" t="s">
        <v>84</v>
      </c>
      <c r="C174" s="124" t="str">
        <f>IF(ROUND(Баланс_электрической_энергии!C177-D174,0)=0,"ОК","ОШИБКА")</f>
        <v>ОК</v>
      </c>
      <c r="D174" s="59">
        <f t="shared" si="48"/>
        <v>0</v>
      </c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2"/>
    </row>
    <row r="175" spans="1:16" ht="15">
      <c r="A175" s="26"/>
      <c r="B175" s="15" t="s">
        <v>85</v>
      </c>
      <c r="C175" s="124" t="str">
        <f>IF(ROUND(Баланс_электрической_энергии!C178-D175,0)=0,"ОК","ОШИБКА")</f>
        <v>ОК</v>
      </c>
      <c r="D175" s="59">
        <f t="shared" si="48"/>
        <v>0</v>
      </c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2"/>
    </row>
    <row r="176" spans="1:16" ht="15">
      <c r="A176" s="26"/>
      <c r="B176" s="15" t="s">
        <v>86</v>
      </c>
      <c r="C176" s="124" t="str">
        <f>IF(ROUND(Баланс_электрической_энергии!C179-D176,0)=0,"ОК","ОШИБКА")</f>
        <v>ОК</v>
      </c>
      <c r="D176" s="59">
        <f t="shared" si="48"/>
        <v>0</v>
      </c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2"/>
    </row>
    <row r="177" spans="1:16" ht="15">
      <c r="A177" s="26" t="s">
        <v>45</v>
      </c>
      <c r="B177" s="16" t="s">
        <v>130</v>
      </c>
      <c r="C177" s="124" t="str">
        <f>IF(ROUND(Баланс_электрической_энергии!C180-D177,0)=0,"ОК","ОШИБКА")</f>
        <v>ОК</v>
      </c>
      <c r="D177" s="59">
        <f t="shared" si="48"/>
        <v>0</v>
      </c>
      <c r="E177" s="56">
        <f>SUM(E178:E183)</f>
        <v>0</v>
      </c>
      <c r="F177" s="56">
        <f aca="true" t="shared" si="49" ref="F177:P177">SUM(F178:F183)</f>
        <v>0</v>
      </c>
      <c r="G177" s="56">
        <f t="shared" si="49"/>
        <v>0</v>
      </c>
      <c r="H177" s="56">
        <f t="shared" si="49"/>
        <v>0</v>
      </c>
      <c r="I177" s="56">
        <f t="shared" si="49"/>
        <v>0</v>
      </c>
      <c r="J177" s="56">
        <f t="shared" si="49"/>
        <v>0</v>
      </c>
      <c r="K177" s="56">
        <f t="shared" si="49"/>
        <v>0</v>
      </c>
      <c r="L177" s="56">
        <f t="shared" si="49"/>
        <v>0</v>
      </c>
      <c r="M177" s="56">
        <f t="shared" si="49"/>
        <v>0</v>
      </c>
      <c r="N177" s="56">
        <f t="shared" si="49"/>
        <v>0</v>
      </c>
      <c r="O177" s="56">
        <f t="shared" si="49"/>
        <v>0</v>
      </c>
      <c r="P177" s="57">
        <f t="shared" si="49"/>
        <v>0</v>
      </c>
    </row>
    <row r="178" spans="1:16" ht="15">
      <c r="A178" s="26"/>
      <c r="B178" s="15" t="s">
        <v>81</v>
      </c>
      <c r="C178" s="124" t="str">
        <f>IF(ROUND(Баланс_электрической_энергии!C181-D178,0)=0,"ОК","ОШИБКА")</f>
        <v>ОК</v>
      </c>
      <c r="D178" s="59">
        <f t="shared" si="48"/>
        <v>0</v>
      </c>
      <c r="E178" s="59">
        <f>'Реализация прирав. к населению'!D133</f>
        <v>0</v>
      </c>
      <c r="F178" s="59">
        <f>'Реализация прирав. к населению'!E133</f>
        <v>0</v>
      </c>
      <c r="G178" s="59">
        <f>'Реализация прирав. к населению'!F133</f>
        <v>0</v>
      </c>
      <c r="H178" s="59">
        <f>'Реализация прирав. к населению'!G133</f>
        <v>0</v>
      </c>
      <c r="I178" s="59">
        <f>'Реализация прирав. к населению'!H133</f>
        <v>0</v>
      </c>
      <c r="J178" s="59">
        <f>'Реализация прирав. к населению'!I133</f>
        <v>0</v>
      </c>
      <c r="K178" s="59">
        <f>'Реализация прирав. к населению'!J133</f>
        <v>0</v>
      </c>
      <c r="L178" s="59">
        <f>'Реализация прирав. к населению'!K133</f>
        <v>0</v>
      </c>
      <c r="M178" s="59">
        <f>'Реализация прирав. к населению'!L133</f>
        <v>0</v>
      </c>
      <c r="N178" s="59">
        <f>'Реализация прирав. к населению'!M133</f>
        <v>0</v>
      </c>
      <c r="O178" s="59">
        <f>'Реализация прирав. к населению'!N133</f>
        <v>0</v>
      </c>
      <c r="P178" s="67">
        <f>'Реализация прирав. к населению'!O133</f>
        <v>0</v>
      </c>
    </row>
    <row r="179" spans="1:16" ht="15">
      <c r="A179" s="26"/>
      <c r="B179" s="15" t="s">
        <v>82</v>
      </c>
      <c r="C179" s="124" t="str">
        <f>IF(ROUND(Баланс_электрической_энергии!C182-D179,0)=0,"ОК","ОШИБКА")</f>
        <v>ОК</v>
      </c>
      <c r="D179" s="59">
        <f t="shared" si="48"/>
        <v>0</v>
      </c>
      <c r="E179" s="59">
        <f>'Реализация прирав. к населению'!D134</f>
        <v>0</v>
      </c>
      <c r="F179" s="59">
        <f>'Реализация прирав. к населению'!E134</f>
        <v>0</v>
      </c>
      <c r="G179" s="59">
        <f>'Реализация прирав. к населению'!F134</f>
        <v>0</v>
      </c>
      <c r="H179" s="59">
        <f>'Реализация прирав. к населению'!G134</f>
        <v>0</v>
      </c>
      <c r="I179" s="59">
        <f>'Реализация прирав. к населению'!H134</f>
        <v>0</v>
      </c>
      <c r="J179" s="59">
        <f>'Реализация прирав. к населению'!I134</f>
        <v>0</v>
      </c>
      <c r="K179" s="59">
        <f>'Реализация прирав. к населению'!J134</f>
        <v>0</v>
      </c>
      <c r="L179" s="59">
        <f>'Реализация прирав. к населению'!K134</f>
        <v>0</v>
      </c>
      <c r="M179" s="59">
        <f>'Реализация прирав. к населению'!L134</f>
        <v>0</v>
      </c>
      <c r="N179" s="59">
        <f>'Реализация прирав. к населению'!M134</f>
        <v>0</v>
      </c>
      <c r="O179" s="59">
        <f>'Реализация прирав. к населению'!N134</f>
        <v>0</v>
      </c>
      <c r="P179" s="67">
        <f>'Реализация прирав. к населению'!O134</f>
        <v>0</v>
      </c>
    </row>
    <row r="180" spans="1:16" ht="15">
      <c r="A180" s="26"/>
      <c r="B180" s="15" t="s">
        <v>83</v>
      </c>
      <c r="C180" s="124" t="str">
        <f>IF(ROUND(Баланс_электрической_энергии!C183-D180,0)=0,"ОК","ОШИБКА")</f>
        <v>ОК</v>
      </c>
      <c r="D180" s="59">
        <f t="shared" si="48"/>
        <v>0</v>
      </c>
      <c r="E180" s="59">
        <f>'Реализация прирав. к населению'!D135</f>
        <v>0</v>
      </c>
      <c r="F180" s="59">
        <f>'Реализация прирав. к населению'!E135</f>
        <v>0</v>
      </c>
      <c r="G180" s="59">
        <f>'Реализация прирав. к населению'!F135</f>
        <v>0</v>
      </c>
      <c r="H180" s="59">
        <f>'Реализация прирав. к населению'!G135</f>
        <v>0</v>
      </c>
      <c r="I180" s="59">
        <f>'Реализация прирав. к населению'!H135</f>
        <v>0</v>
      </c>
      <c r="J180" s="59">
        <f>'Реализация прирав. к населению'!I135</f>
        <v>0</v>
      </c>
      <c r="K180" s="59">
        <f>'Реализация прирав. к населению'!J135</f>
        <v>0</v>
      </c>
      <c r="L180" s="59">
        <f>'Реализация прирав. к населению'!K135</f>
        <v>0</v>
      </c>
      <c r="M180" s="59">
        <f>'Реализация прирав. к населению'!L135</f>
        <v>0</v>
      </c>
      <c r="N180" s="59">
        <f>'Реализация прирав. к населению'!M135</f>
        <v>0</v>
      </c>
      <c r="O180" s="59">
        <f>'Реализация прирав. к населению'!N135</f>
        <v>0</v>
      </c>
      <c r="P180" s="67">
        <f>'Реализация прирав. к населению'!O135</f>
        <v>0</v>
      </c>
    </row>
    <row r="181" spans="1:16" ht="15">
      <c r="A181" s="26"/>
      <c r="B181" s="15" t="s">
        <v>84</v>
      </c>
      <c r="C181" s="124" t="str">
        <f>IF(ROUND(Баланс_электрической_энергии!C184-D181,0)=0,"ОК","ОШИБКА")</f>
        <v>ОК</v>
      </c>
      <c r="D181" s="59">
        <f t="shared" si="48"/>
        <v>0</v>
      </c>
      <c r="E181" s="59">
        <f>'Реализация прирав. к населению'!D136</f>
        <v>0</v>
      </c>
      <c r="F181" s="59">
        <f>'Реализация прирав. к населению'!E136</f>
        <v>0</v>
      </c>
      <c r="G181" s="59">
        <f>'Реализация прирав. к населению'!F136</f>
        <v>0</v>
      </c>
      <c r="H181" s="59">
        <f>'Реализация прирав. к населению'!G136</f>
        <v>0</v>
      </c>
      <c r="I181" s="59">
        <f>'Реализация прирав. к населению'!H136</f>
        <v>0</v>
      </c>
      <c r="J181" s="59">
        <f>'Реализация прирав. к населению'!I136</f>
        <v>0</v>
      </c>
      <c r="K181" s="59">
        <f>'Реализация прирав. к населению'!J136</f>
        <v>0</v>
      </c>
      <c r="L181" s="59">
        <f>'Реализация прирав. к населению'!K136</f>
        <v>0</v>
      </c>
      <c r="M181" s="59">
        <f>'Реализация прирав. к населению'!L136</f>
        <v>0</v>
      </c>
      <c r="N181" s="59">
        <f>'Реализация прирав. к населению'!M136</f>
        <v>0</v>
      </c>
      <c r="O181" s="59">
        <f>'Реализация прирав. к населению'!N136</f>
        <v>0</v>
      </c>
      <c r="P181" s="67">
        <f>'Реализация прирав. к населению'!O136</f>
        <v>0</v>
      </c>
    </row>
    <row r="182" spans="1:16" ht="15">
      <c r="A182" s="26"/>
      <c r="B182" s="15" t="s">
        <v>85</v>
      </c>
      <c r="C182" s="124" t="str">
        <f>IF(ROUND(Баланс_электрической_энергии!C185-D182,0)=0,"ОК","ОШИБКА")</f>
        <v>ОК</v>
      </c>
      <c r="D182" s="59">
        <f t="shared" si="48"/>
        <v>0</v>
      </c>
      <c r="E182" s="59">
        <f>'Реализация прирав. к населению'!D137</f>
        <v>0</v>
      </c>
      <c r="F182" s="59">
        <f>'Реализация прирав. к населению'!E137</f>
        <v>0</v>
      </c>
      <c r="G182" s="59">
        <f>'Реализация прирав. к населению'!F137</f>
        <v>0</v>
      </c>
      <c r="H182" s="59">
        <f>'Реализация прирав. к населению'!G137</f>
        <v>0</v>
      </c>
      <c r="I182" s="59">
        <f>'Реализация прирав. к населению'!H137</f>
        <v>0</v>
      </c>
      <c r="J182" s="59">
        <f>'Реализация прирав. к населению'!I137</f>
        <v>0</v>
      </c>
      <c r="K182" s="59">
        <f>'Реализация прирав. к населению'!J137</f>
        <v>0</v>
      </c>
      <c r="L182" s="59">
        <f>'Реализация прирав. к населению'!K137</f>
        <v>0</v>
      </c>
      <c r="M182" s="59">
        <f>'Реализация прирав. к населению'!L137</f>
        <v>0</v>
      </c>
      <c r="N182" s="59">
        <f>'Реализация прирав. к населению'!M137</f>
        <v>0</v>
      </c>
      <c r="O182" s="59">
        <f>'Реализация прирав. к населению'!N137</f>
        <v>0</v>
      </c>
      <c r="P182" s="67">
        <f>'Реализация прирав. к населению'!O137</f>
        <v>0</v>
      </c>
    </row>
    <row r="183" spans="1:16" ht="15">
      <c r="A183" s="26"/>
      <c r="B183" s="15" t="s">
        <v>86</v>
      </c>
      <c r="C183" s="124" t="str">
        <f>IF(ROUND(Баланс_электрической_энергии!C186-D183,0)=0,"ОК","ОШИБКА")</f>
        <v>ОК</v>
      </c>
      <c r="D183" s="59">
        <f t="shared" si="48"/>
        <v>0</v>
      </c>
      <c r="E183" s="59">
        <f>'Реализация прирав. к населению'!D138</f>
        <v>0</v>
      </c>
      <c r="F183" s="59">
        <f>'Реализация прирав. к населению'!E138</f>
        <v>0</v>
      </c>
      <c r="G183" s="59">
        <f>'Реализация прирав. к населению'!F138</f>
        <v>0</v>
      </c>
      <c r="H183" s="59">
        <f>'Реализация прирав. к населению'!G138</f>
        <v>0</v>
      </c>
      <c r="I183" s="59">
        <f>'Реализация прирав. к населению'!H138</f>
        <v>0</v>
      </c>
      <c r="J183" s="59">
        <f>'Реализация прирав. к населению'!I138</f>
        <v>0</v>
      </c>
      <c r="K183" s="59">
        <f>'Реализация прирав. к населению'!J138</f>
        <v>0</v>
      </c>
      <c r="L183" s="59">
        <f>'Реализация прирав. к населению'!K138</f>
        <v>0</v>
      </c>
      <c r="M183" s="59">
        <f>'Реализация прирав. к населению'!L138</f>
        <v>0</v>
      </c>
      <c r="N183" s="59">
        <f>'Реализация прирав. к населению'!M138</f>
        <v>0</v>
      </c>
      <c r="O183" s="59">
        <f>'Реализация прирав. к населению'!N138</f>
        <v>0</v>
      </c>
      <c r="P183" s="67">
        <f>'Реализация прирав. к населению'!O138</f>
        <v>0</v>
      </c>
    </row>
    <row r="184" spans="1:16" ht="15">
      <c r="A184" s="26" t="s">
        <v>46</v>
      </c>
      <c r="B184" s="11" t="s">
        <v>47</v>
      </c>
      <c r="C184" s="124" t="str">
        <f>IF(ROUND(Баланс_электрической_энергии!C187-D184,0)=0,"ОК","ОШИБКА")</f>
        <v>ОШИБКА</v>
      </c>
      <c r="D184" s="59">
        <f t="shared" si="48"/>
        <v>0</v>
      </c>
      <c r="E184" s="56">
        <f>E185+E189+E190</f>
        <v>0</v>
      </c>
      <c r="F184" s="56">
        <f aca="true" t="shared" si="50" ref="F184:P184">F185+F189+F190</f>
        <v>0</v>
      </c>
      <c r="G184" s="56">
        <f t="shared" si="50"/>
        <v>0</v>
      </c>
      <c r="H184" s="56">
        <f t="shared" si="50"/>
        <v>0</v>
      </c>
      <c r="I184" s="56">
        <f t="shared" si="50"/>
        <v>0</v>
      </c>
      <c r="J184" s="56">
        <f t="shared" si="50"/>
        <v>0</v>
      </c>
      <c r="K184" s="56">
        <f t="shared" si="50"/>
        <v>0</v>
      </c>
      <c r="L184" s="56">
        <f t="shared" si="50"/>
        <v>0</v>
      </c>
      <c r="M184" s="56">
        <f t="shared" si="50"/>
        <v>0</v>
      </c>
      <c r="N184" s="56">
        <f t="shared" si="50"/>
        <v>0</v>
      </c>
      <c r="O184" s="56">
        <f t="shared" si="50"/>
        <v>0</v>
      </c>
      <c r="P184" s="57">
        <f t="shared" si="50"/>
        <v>0</v>
      </c>
    </row>
    <row r="185" spans="1:16" ht="15">
      <c r="A185" s="27" t="s">
        <v>48</v>
      </c>
      <c r="B185" s="12" t="s">
        <v>49</v>
      </c>
      <c r="C185" s="124" t="str">
        <f>IF(ROUND(Баланс_электрической_энергии!C188-D185,0)=0,"ОК","ОШИБКА")</f>
        <v>ОК</v>
      </c>
      <c r="D185" s="59">
        <f t="shared" si="48"/>
        <v>0</v>
      </c>
      <c r="E185" s="56">
        <f>E186+E187+E188</f>
        <v>0</v>
      </c>
      <c r="F185" s="56">
        <f aca="true" t="shared" si="51" ref="F185:P185">F186+F187+F188</f>
        <v>0</v>
      </c>
      <c r="G185" s="56">
        <f t="shared" si="51"/>
        <v>0</v>
      </c>
      <c r="H185" s="56">
        <f t="shared" si="51"/>
        <v>0</v>
      </c>
      <c r="I185" s="56">
        <f t="shared" si="51"/>
        <v>0</v>
      </c>
      <c r="J185" s="56">
        <f t="shared" si="51"/>
        <v>0</v>
      </c>
      <c r="K185" s="56">
        <f t="shared" si="51"/>
        <v>0</v>
      </c>
      <c r="L185" s="56">
        <f t="shared" si="51"/>
        <v>0</v>
      </c>
      <c r="M185" s="56">
        <f t="shared" si="51"/>
        <v>0</v>
      </c>
      <c r="N185" s="56">
        <f t="shared" si="51"/>
        <v>0</v>
      </c>
      <c r="O185" s="56">
        <f t="shared" si="51"/>
        <v>0</v>
      </c>
      <c r="P185" s="57">
        <f t="shared" si="51"/>
        <v>0</v>
      </c>
    </row>
    <row r="186" spans="1:16" ht="15">
      <c r="A186" s="27" t="s">
        <v>50</v>
      </c>
      <c r="B186" s="18" t="s">
        <v>51</v>
      </c>
      <c r="C186" s="124" t="str">
        <f>IF(ROUND(Баланс_электрической_энергии!C189-D186,0)=0,"ОК","ОШИБКА")</f>
        <v>ОК</v>
      </c>
      <c r="D186" s="59">
        <f t="shared" si="48"/>
        <v>0</v>
      </c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2"/>
    </row>
    <row r="187" spans="1:16" ht="15">
      <c r="A187" s="27" t="s">
        <v>52</v>
      </c>
      <c r="B187" s="18" t="s">
        <v>53</v>
      </c>
      <c r="C187" s="124" t="str">
        <f>IF(ROUND(Баланс_электрической_энергии!C190-D187,0)=0,"ОК","ОШИБКА")</f>
        <v>ОК</v>
      </c>
      <c r="D187" s="59">
        <f t="shared" si="48"/>
        <v>0</v>
      </c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2"/>
    </row>
    <row r="188" spans="1:16" ht="15">
      <c r="A188" s="27" t="s">
        <v>54</v>
      </c>
      <c r="B188" s="18" t="s">
        <v>55</v>
      </c>
      <c r="C188" s="124" t="str">
        <f>IF(ROUND(Баланс_электрической_энергии!C191-D188,0)=0,"ОК","ОШИБКА")</f>
        <v>ОК</v>
      </c>
      <c r="D188" s="59">
        <f t="shared" si="48"/>
        <v>0</v>
      </c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2"/>
    </row>
    <row r="189" spans="1:16" ht="15">
      <c r="A189" s="27" t="s">
        <v>56</v>
      </c>
      <c r="B189" s="12" t="s">
        <v>91</v>
      </c>
      <c r="C189" s="124" t="str">
        <f>IF(ROUND(Баланс_электрической_энергии!C192-D189,0)=0,"ОК","ОШИБКА")</f>
        <v>ОШИБКА</v>
      </c>
      <c r="D189" s="59">
        <f t="shared" si="48"/>
        <v>0</v>
      </c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2"/>
    </row>
    <row r="190" spans="1:16" ht="15">
      <c r="A190" s="27" t="s">
        <v>57</v>
      </c>
      <c r="B190" s="12" t="s">
        <v>58</v>
      </c>
      <c r="C190" s="124" t="str">
        <f>IF(ROUND(Баланс_электрической_энергии!C193-D190,0)=0,"ОК","ОШИБКА")</f>
        <v>ОШИБКА</v>
      </c>
      <c r="D190" s="59">
        <f t="shared" si="48"/>
        <v>0</v>
      </c>
      <c r="E190" s="59">
        <f aca="true" t="shared" si="52" ref="E190:P190">E191+E192</f>
        <v>0</v>
      </c>
      <c r="F190" s="59">
        <f t="shared" si="52"/>
        <v>0</v>
      </c>
      <c r="G190" s="59">
        <f t="shared" si="52"/>
        <v>0</v>
      </c>
      <c r="H190" s="59">
        <f t="shared" si="52"/>
        <v>0</v>
      </c>
      <c r="I190" s="59">
        <f t="shared" si="52"/>
        <v>0</v>
      </c>
      <c r="J190" s="59">
        <f t="shared" si="52"/>
        <v>0</v>
      </c>
      <c r="K190" s="59">
        <f t="shared" si="52"/>
        <v>0</v>
      </c>
      <c r="L190" s="59">
        <f t="shared" si="52"/>
        <v>0</v>
      </c>
      <c r="M190" s="59">
        <f t="shared" si="52"/>
        <v>0</v>
      </c>
      <c r="N190" s="59">
        <f t="shared" si="52"/>
        <v>0</v>
      </c>
      <c r="O190" s="59">
        <f t="shared" si="52"/>
        <v>0</v>
      </c>
      <c r="P190" s="67">
        <f t="shared" si="52"/>
        <v>0</v>
      </c>
    </row>
    <row r="191" spans="1:16" ht="15">
      <c r="A191" s="27" t="s">
        <v>105</v>
      </c>
      <c r="B191" s="18" t="s">
        <v>104</v>
      </c>
      <c r="C191" s="124" t="str">
        <f>IF(ROUND(Баланс_электрической_энергии!C194-D191,0)=0,"ОК","ОШИБКА")</f>
        <v>ОК</v>
      </c>
      <c r="D191" s="59">
        <f t="shared" si="48"/>
        <v>0</v>
      </c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2"/>
    </row>
    <row r="192" spans="1:16" ht="15">
      <c r="A192" s="27" t="s">
        <v>106</v>
      </c>
      <c r="B192" s="18" t="s">
        <v>58</v>
      </c>
      <c r="C192" s="124" t="str">
        <f>IF(ROUND(Баланс_электрической_энергии!C195-D192,0)=0,"ОК","ОШИБКА")</f>
        <v>ОШИБКА</v>
      </c>
      <c r="D192" s="59">
        <f t="shared" si="48"/>
        <v>0</v>
      </c>
      <c r="E192" s="59">
        <f aca="true" t="shared" si="53" ref="E192:P192">E193+E194+E195+E196</f>
        <v>0</v>
      </c>
      <c r="F192" s="59">
        <f t="shared" si="53"/>
        <v>0</v>
      </c>
      <c r="G192" s="59">
        <f t="shared" si="53"/>
        <v>0</v>
      </c>
      <c r="H192" s="59">
        <f t="shared" si="53"/>
        <v>0</v>
      </c>
      <c r="I192" s="59">
        <f t="shared" si="53"/>
        <v>0</v>
      </c>
      <c r="J192" s="59">
        <f t="shared" si="53"/>
        <v>0</v>
      </c>
      <c r="K192" s="59">
        <f t="shared" si="53"/>
        <v>0</v>
      </c>
      <c r="L192" s="59">
        <f t="shared" si="53"/>
        <v>0</v>
      </c>
      <c r="M192" s="59">
        <f t="shared" si="53"/>
        <v>0</v>
      </c>
      <c r="N192" s="59">
        <f t="shared" si="53"/>
        <v>0</v>
      </c>
      <c r="O192" s="59">
        <f t="shared" si="53"/>
        <v>0</v>
      </c>
      <c r="P192" s="67">
        <f t="shared" si="53"/>
        <v>0</v>
      </c>
    </row>
    <row r="193" spans="1:16" ht="25.5">
      <c r="A193" s="27"/>
      <c r="B193" s="60" t="s">
        <v>108</v>
      </c>
      <c r="C193" s="124" t="str">
        <f>IF(ROUND(Баланс_электрической_энергии!C196-D193,0)=0,"ОК","ОШИБКА")</f>
        <v>ОШИБКА</v>
      </c>
      <c r="D193" s="59">
        <f t="shared" si="48"/>
        <v>0</v>
      </c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2"/>
    </row>
    <row r="194" spans="1:16" ht="25.5">
      <c r="A194" s="27"/>
      <c r="B194" s="60" t="s">
        <v>109</v>
      </c>
      <c r="C194" s="124" t="str">
        <f>IF(ROUND(Баланс_электрической_энергии!C197-D194,0)=0,"ОК","ОШИБКА")</f>
        <v>ОК</v>
      </c>
      <c r="D194" s="59">
        <f t="shared" si="48"/>
        <v>0</v>
      </c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2"/>
    </row>
    <row r="195" spans="1:16" ht="25.5">
      <c r="A195" s="27"/>
      <c r="B195" s="60" t="s">
        <v>110</v>
      </c>
      <c r="C195" s="124" t="str">
        <f>IF(ROUND(Баланс_электрической_энергии!C198-D195,0)=0,"ОК","ОШИБКА")</f>
        <v>ОК</v>
      </c>
      <c r="D195" s="59">
        <f t="shared" si="48"/>
        <v>0</v>
      </c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2"/>
    </row>
    <row r="196" spans="1:16" ht="25.5">
      <c r="A196" s="27"/>
      <c r="B196" s="60" t="s">
        <v>111</v>
      </c>
      <c r="C196" s="124" t="str">
        <f>IF(ROUND(Баланс_электрической_энергии!C199-D196,0)=0,"ОК","ОШИБКА")</f>
        <v>ОК</v>
      </c>
      <c r="D196" s="59">
        <f t="shared" si="48"/>
        <v>0</v>
      </c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2"/>
    </row>
    <row r="197" spans="1:16" ht="15">
      <c r="A197" s="27" t="s">
        <v>59</v>
      </c>
      <c r="B197" s="19" t="s">
        <v>60</v>
      </c>
      <c r="C197" s="124" t="str">
        <f>IF(ROUND(Баланс_электрической_энергии!C200-D197,0)=0,"ОК","ОШИБКА")</f>
        <v>ОШИБКА</v>
      </c>
      <c r="D197" s="61">
        <f t="shared" si="48"/>
        <v>0</v>
      </c>
      <c r="E197" s="55">
        <f>E184+E152</f>
        <v>0</v>
      </c>
      <c r="F197" s="55">
        <f aca="true" t="shared" si="54" ref="F197:P197">F184+F152</f>
        <v>0</v>
      </c>
      <c r="G197" s="55">
        <f t="shared" si="54"/>
        <v>0</v>
      </c>
      <c r="H197" s="55">
        <f t="shared" si="54"/>
        <v>0</v>
      </c>
      <c r="I197" s="55">
        <f t="shared" si="54"/>
        <v>0</v>
      </c>
      <c r="J197" s="55">
        <f t="shared" si="54"/>
        <v>0</v>
      </c>
      <c r="K197" s="55">
        <f t="shared" si="54"/>
        <v>0</v>
      </c>
      <c r="L197" s="55">
        <f t="shared" si="54"/>
        <v>0</v>
      </c>
      <c r="M197" s="55">
        <f t="shared" si="54"/>
        <v>0</v>
      </c>
      <c r="N197" s="55">
        <f t="shared" si="54"/>
        <v>0</v>
      </c>
      <c r="O197" s="55">
        <f t="shared" si="54"/>
        <v>0</v>
      </c>
      <c r="P197" s="58">
        <f t="shared" si="54"/>
        <v>0</v>
      </c>
    </row>
    <row r="198" spans="1:16" ht="15.75" thickBot="1">
      <c r="A198" s="28" t="s">
        <v>61</v>
      </c>
      <c r="B198" s="29" t="s">
        <v>62</v>
      </c>
      <c r="C198" s="29"/>
      <c r="D198" s="30" t="str">
        <f aca="true" t="shared" si="55" ref="D198:P198">IF(ROUND(D151-D197,3)=0,"ОК","ОШИБКА")</f>
        <v>ОК</v>
      </c>
      <c r="E198" s="30" t="str">
        <f t="shared" si="55"/>
        <v>ОК</v>
      </c>
      <c r="F198" s="30" t="str">
        <f t="shared" si="55"/>
        <v>ОК</v>
      </c>
      <c r="G198" s="30" t="str">
        <f t="shared" si="55"/>
        <v>ОК</v>
      </c>
      <c r="H198" s="30" t="str">
        <f t="shared" si="55"/>
        <v>ОК</v>
      </c>
      <c r="I198" s="30" t="str">
        <f t="shared" si="55"/>
        <v>ОК</v>
      </c>
      <c r="J198" s="30" t="str">
        <f t="shared" si="55"/>
        <v>ОК</v>
      </c>
      <c r="K198" s="30" t="str">
        <f t="shared" si="55"/>
        <v>ОК</v>
      </c>
      <c r="L198" s="30" t="str">
        <f t="shared" si="55"/>
        <v>ОК</v>
      </c>
      <c r="M198" s="30" t="str">
        <f t="shared" si="55"/>
        <v>ОК</v>
      </c>
      <c r="N198" s="30" t="str">
        <f t="shared" si="55"/>
        <v>ОК</v>
      </c>
      <c r="O198" s="30" t="str">
        <f t="shared" si="55"/>
        <v>ОК</v>
      </c>
      <c r="P198" s="31" t="str">
        <f t="shared" si="55"/>
        <v>ОК</v>
      </c>
    </row>
    <row r="199" spans="1:16" ht="1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</row>
    <row r="200" spans="1:16" ht="15">
      <c r="A200" s="68"/>
      <c r="B200" s="189" t="s">
        <v>176</v>
      </c>
      <c r="C200" s="189"/>
      <c r="D200" s="189"/>
      <c r="E200" s="190" t="s">
        <v>196</v>
      </c>
      <c r="F200" s="190"/>
      <c r="G200" s="68"/>
      <c r="H200" s="68"/>
      <c r="I200" s="68"/>
      <c r="J200" s="68"/>
      <c r="K200" s="68"/>
      <c r="L200" s="68"/>
      <c r="M200" s="68"/>
      <c r="N200" s="68"/>
      <c r="O200" s="68"/>
      <c r="P200" s="68"/>
    </row>
    <row r="201" spans="1:16" ht="1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</row>
  </sheetData>
  <sheetProtection password="C71F" sheet="1" objects="1" scenarios="1" formatColumns="0" insertColumns="0" deleteColumns="0"/>
  <mergeCells count="23">
    <mergeCell ref="B200:D200"/>
    <mergeCell ref="E200:F200"/>
    <mergeCell ref="C4:C5"/>
    <mergeCell ref="C68:C69"/>
    <mergeCell ref="D68:P68"/>
    <mergeCell ref="B139:B140"/>
    <mergeCell ref="C139:C140"/>
    <mergeCell ref="A1:P1"/>
    <mergeCell ref="A3:P3"/>
    <mergeCell ref="A4:A5"/>
    <mergeCell ref="B4:B5"/>
    <mergeCell ref="D4:P4"/>
    <mergeCell ref="A139:A140"/>
    <mergeCell ref="B129:D129"/>
    <mergeCell ref="A67:P67"/>
    <mergeCell ref="A68:A69"/>
    <mergeCell ref="B68:B69"/>
    <mergeCell ref="E129:F129"/>
    <mergeCell ref="B65:D65"/>
    <mergeCell ref="E65:F65"/>
    <mergeCell ref="D132:F132"/>
    <mergeCell ref="A138:P138"/>
    <mergeCell ref="D139:P139"/>
  </mergeCells>
  <conditionalFormatting sqref="A1:IV131 A135:IV65536 A132:L134 Q132:IV134">
    <cfRule type="cellIs" priority="3" dxfId="1" operator="equal" stopIfTrue="1">
      <formula>"ОШИБКА"</formula>
    </cfRule>
    <cfRule type="cellIs" priority="4" dxfId="0" operator="equal" stopIfTrue="1">
      <formula>"ОК"</formula>
    </cfRule>
  </conditionalFormatting>
  <conditionalFormatting sqref="M132:P134">
    <cfRule type="cellIs" priority="1" dxfId="1" operator="equal" stopIfTrue="1">
      <formula>"ОШИБКА"</formula>
    </cfRule>
    <cfRule type="cellIs" priority="2" dxfId="0" operator="equal" stopIfTrue="1">
      <formula>"ОК"</formula>
    </cfRule>
  </conditionalFormatting>
  <printOptions horizontalCentered="1" verticalCentered="1"/>
  <pageMargins left="0.3937007874015748" right="0.3937007874015748" top="0.7874015748031497" bottom="0.3937007874015748" header="0" footer="0"/>
  <pageSetup fitToHeight="3" horizontalDpi="600" verticalDpi="600" orientation="landscape" paperSize="9" scale="47" r:id="rId1"/>
  <rowBreaks count="2" manualBreakCount="2">
    <brk id="66" max="255" man="1"/>
    <brk id="1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25"/>
  <sheetViews>
    <sheetView view="pageBreakPreview" zoomScale="85" zoomScaleSheetLayoutView="85" zoomScalePageLayoutView="0" workbookViewId="0" topLeftCell="A85">
      <selection activeCell="B42" sqref="B42:F42"/>
    </sheetView>
  </sheetViews>
  <sheetFormatPr defaultColWidth="9.140625" defaultRowHeight="15"/>
  <cols>
    <col min="1" max="1" width="8.8515625" style="1" customWidth="1"/>
    <col min="2" max="2" width="44.8515625" style="1" customWidth="1"/>
    <col min="3" max="3" width="11.57421875" style="1" customWidth="1"/>
    <col min="4" max="15" width="11.28125" style="1" customWidth="1"/>
    <col min="16" max="16384" width="9.140625" style="1" customWidth="1"/>
  </cols>
  <sheetData>
    <row r="1" spans="1:15" ht="18" customHeight="1">
      <c r="A1" s="199" t="s">
        <v>95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1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4.25" customHeight="1">
      <c r="A3" s="200" t="s">
        <v>127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</row>
    <row r="4" spans="1:15" ht="18" customHeight="1">
      <c r="A4" s="207" t="s">
        <v>12</v>
      </c>
      <c r="B4" s="205" t="s">
        <v>13</v>
      </c>
      <c r="C4" s="208" t="s">
        <v>16</v>
      </c>
      <c r="D4" s="205" t="s">
        <v>76</v>
      </c>
      <c r="E4" s="205"/>
      <c r="F4" s="205"/>
      <c r="G4" s="205" t="s">
        <v>77</v>
      </c>
      <c r="H4" s="205"/>
      <c r="I4" s="205"/>
      <c r="J4" s="205" t="s">
        <v>78</v>
      </c>
      <c r="K4" s="205"/>
      <c r="L4" s="205"/>
      <c r="M4" s="205" t="s">
        <v>79</v>
      </c>
      <c r="N4" s="205"/>
      <c r="O4" s="206"/>
    </row>
    <row r="5" spans="1:15" ht="18" customHeight="1">
      <c r="A5" s="207"/>
      <c r="B5" s="205"/>
      <c r="C5" s="209"/>
      <c r="D5" s="109" t="s">
        <v>64</v>
      </c>
      <c r="E5" s="109" t="s">
        <v>65</v>
      </c>
      <c r="F5" s="109" t="s">
        <v>66</v>
      </c>
      <c r="G5" s="109" t="s">
        <v>67</v>
      </c>
      <c r="H5" s="109" t="s">
        <v>68</v>
      </c>
      <c r="I5" s="109" t="s">
        <v>69</v>
      </c>
      <c r="J5" s="109" t="s">
        <v>70</v>
      </c>
      <c r="K5" s="109" t="s">
        <v>71</v>
      </c>
      <c r="L5" s="109" t="s">
        <v>72</v>
      </c>
      <c r="M5" s="109" t="s">
        <v>73</v>
      </c>
      <c r="N5" s="109" t="s">
        <v>74</v>
      </c>
      <c r="O5" s="110" t="s">
        <v>75</v>
      </c>
    </row>
    <row r="6" spans="1:15" ht="51">
      <c r="A6" s="207"/>
      <c r="B6" s="205"/>
      <c r="C6" s="210"/>
      <c r="D6" s="77" t="s">
        <v>107</v>
      </c>
      <c r="E6" s="77" t="s">
        <v>107</v>
      </c>
      <c r="F6" s="77" t="s">
        <v>107</v>
      </c>
      <c r="G6" s="77" t="s">
        <v>107</v>
      </c>
      <c r="H6" s="77" t="s">
        <v>107</v>
      </c>
      <c r="I6" s="77" t="s">
        <v>107</v>
      </c>
      <c r="J6" s="77" t="s">
        <v>107</v>
      </c>
      <c r="K6" s="77" t="s">
        <v>107</v>
      </c>
      <c r="L6" s="77" t="s">
        <v>107</v>
      </c>
      <c r="M6" s="77" t="s">
        <v>107</v>
      </c>
      <c r="N6" s="77" t="s">
        <v>107</v>
      </c>
      <c r="O6" s="78" t="s">
        <v>107</v>
      </c>
    </row>
    <row r="7" spans="1:15" ht="14.25" customHeight="1">
      <c r="A7" s="108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109">
        <v>10</v>
      </c>
      <c r="K7" s="109">
        <v>11</v>
      </c>
      <c r="L7" s="109">
        <v>12</v>
      </c>
      <c r="M7" s="109">
        <v>13</v>
      </c>
      <c r="N7" s="109">
        <v>14</v>
      </c>
      <c r="O7" s="110">
        <v>15</v>
      </c>
    </row>
    <row r="8" spans="1:15" ht="14.25" customHeight="1">
      <c r="A8" s="108"/>
      <c r="B8" s="80" t="s">
        <v>112</v>
      </c>
      <c r="C8" s="81">
        <f>SUM(D8:O8)</f>
        <v>6713</v>
      </c>
      <c r="D8" s="53">
        <v>692</v>
      </c>
      <c r="E8" s="53">
        <v>648</v>
      </c>
      <c r="F8" s="53">
        <v>559</v>
      </c>
      <c r="G8" s="53">
        <v>515</v>
      </c>
      <c r="H8" s="53">
        <v>442</v>
      </c>
      <c r="I8" s="53">
        <v>412</v>
      </c>
      <c r="J8" s="53">
        <v>442</v>
      </c>
      <c r="K8" s="53">
        <v>486</v>
      </c>
      <c r="L8" s="53">
        <v>559</v>
      </c>
      <c r="M8" s="53">
        <v>589</v>
      </c>
      <c r="N8" s="53">
        <v>662</v>
      </c>
      <c r="O8" s="107">
        <v>707</v>
      </c>
    </row>
    <row r="9" spans="1:15" ht="14.25" customHeight="1">
      <c r="A9" s="108"/>
      <c r="B9" s="80" t="s">
        <v>62</v>
      </c>
      <c r="C9" s="106" t="str">
        <f>IF(C8&gt;8784,"Ошибка","ОК")</f>
        <v>ОК</v>
      </c>
      <c r="D9" s="127" t="str">
        <f>IF(D8&gt;744,"Ошибка","ОК")</f>
        <v>ОК</v>
      </c>
      <c r="E9" s="127" t="str">
        <f>IF(E8&gt;672,"Ошибка","ОК")</f>
        <v>ОК</v>
      </c>
      <c r="F9" s="127" t="str">
        <f>IF(F8&gt;744,"Ошибка","ОК")</f>
        <v>ОК</v>
      </c>
      <c r="G9" s="127" t="str">
        <f>IF(G8&gt;720,"Ошибка","ОК")</f>
        <v>ОК</v>
      </c>
      <c r="H9" s="127" t="str">
        <f>IF(H8&gt;744,"Ошибка","ОК")</f>
        <v>ОК</v>
      </c>
      <c r="I9" s="127" t="str">
        <f>IF(I8&gt;720,"Ошибка","ОК")</f>
        <v>ОК</v>
      </c>
      <c r="J9" s="127" t="str">
        <f>IF(J8&gt;744,"Ошибка","ОК")</f>
        <v>ОК</v>
      </c>
      <c r="K9" s="127" t="str">
        <f>IF(K8&gt;744,"Ошибка","ОК")</f>
        <v>ОК</v>
      </c>
      <c r="L9" s="127" t="str">
        <f>IF(L8&gt;720,"Ошибка","ОК")</f>
        <v>ОК</v>
      </c>
      <c r="M9" s="127" t="str">
        <f>IF(M8&gt;744,"Ошибка","ОК")</f>
        <v>ОК</v>
      </c>
      <c r="N9" s="127" t="str">
        <f>IF(N8&gt;720,"Ошибка","ОК")</f>
        <v>ОК</v>
      </c>
      <c r="O9" s="128" t="str">
        <f>IF(O8&gt;744,"Ошибка","ОК")</f>
        <v>ОК</v>
      </c>
    </row>
    <row r="10" spans="1:15" ht="12.75">
      <c r="A10" s="23" t="s">
        <v>21</v>
      </c>
      <c r="B10" s="7" t="s">
        <v>96</v>
      </c>
      <c r="C10" s="61">
        <f>SUM(D10:O10)/12</f>
        <v>2.47</v>
      </c>
      <c r="D10" s="111">
        <v>2.8</v>
      </c>
      <c r="E10" s="111">
        <v>2.7</v>
      </c>
      <c r="F10" s="111">
        <v>2.6</v>
      </c>
      <c r="G10" s="111">
        <v>2.5</v>
      </c>
      <c r="H10" s="111">
        <v>2.4</v>
      </c>
      <c r="I10" s="111">
        <v>2.2</v>
      </c>
      <c r="J10" s="111">
        <v>2.14</v>
      </c>
      <c r="K10" s="111">
        <v>2.2</v>
      </c>
      <c r="L10" s="111">
        <v>2.3</v>
      </c>
      <c r="M10" s="111">
        <v>2.5</v>
      </c>
      <c r="N10" s="111">
        <v>2.6</v>
      </c>
      <c r="O10" s="112">
        <v>2.7</v>
      </c>
    </row>
    <row r="11" spans="1:15" ht="12.75">
      <c r="A11" s="24" t="s">
        <v>23</v>
      </c>
      <c r="B11" s="8" t="s">
        <v>97</v>
      </c>
      <c r="C11" s="61">
        <f>SUM(D11:O11)/12</f>
        <v>0.03200000000000001</v>
      </c>
      <c r="D11" s="111">
        <v>0.032</v>
      </c>
      <c r="E11" s="111">
        <v>0.032</v>
      </c>
      <c r="F11" s="111">
        <v>0.032</v>
      </c>
      <c r="G11" s="111">
        <v>0.032</v>
      </c>
      <c r="H11" s="111">
        <v>0.032</v>
      </c>
      <c r="I11" s="111">
        <v>0.032</v>
      </c>
      <c r="J11" s="111">
        <v>0.032</v>
      </c>
      <c r="K11" s="111">
        <v>0.032</v>
      </c>
      <c r="L11" s="111">
        <v>0.032</v>
      </c>
      <c r="M11" s="111">
        <v>0.032</v>
      </c>
      <c r="N11" s="111">
        <v>0.032</v>
      </c>
      <c r="O11" s="111">
        <v>0.032</v>
      </c>
    </row>
    <row r="12" spans="1:15" ht="12.75">
      <c r="A12" s="25" t="s">
        <v>25</v>
      </c>
      <c r="B12" s="9" t="s">
        <v>26</v>
      </c>
      <c r="C12" s="65">
        <f>IF(C10=0,0,C11/C10)</f>
        <v>0.012955465587044537</v>
      </c>
      <c r="D12" s="65">
        <f>IF(D10=0,0,D11/D10)</f>
        <v>0.01142857142857143</v>
      </c>
      <c r="E12" s="65">
        <f aca="true" t="shared" si="0" ref="E12:O12">IF(E10=0,0,E11/E10)</f>
        <v>0.011851851851851851</v>
      </c>
      <c r="F12" s="65">
        <f t="shared" si="0"/>
        <v>0.012307692307692308</v>
      </c>
      <c r="G12" s="65">
        <f t="shared" si="0"/>
        <v>0.0128</v>
      </c>
      <c r="H12" s="65">
        <f t="shared" si="0"/>
        <v>0.013333333333333334</v>
      </c>
      <c r="I12" s="65">
        <f t="shared" si="0"/>
        <v>0.014545454545454545</v>
      </c>
      <c r="J12" s="65">
        <f t="shared" si="0"/>
        <v>0.014953271028037382</v>
      </c>
      <c r="K12" s="65">
        <f t="shared" si="0"/>
        <v>0.014545454545454545</v>
      </c>
      <c r="L12" s="65">
        <f t="shared" si="0"/>
        <v>0.01391304347826087</v>
      </c>
      <c r="M12" s="65">
        <f t="shared" si="0"/>
        <v>0.0128</v>
      </c>
      <c r="N12" s="65">
        <f t="shared" si="0"/>
        <v>0.012307692307692308</v>
      </c>
      <c r="O12" s="66">
        <f t="shared" si="0"/>
        <v>0.011851851851851851</v>
      </c>
    </row>
    <row r="13" spans="1:15" ht="12.75">
      <c r="A13" s="24" t="s">
        <v>27</v>
      </c>
      <c r="B13" s="7" t="s">
        <v>98</v>
      </c>
      <c r="C13" s="61">
        <f>SUM(D13:O13)/12</f>
        <v>2.438</v>
      </c>
      <c r="D13" s="61">
        <f aca="true" t="shared" si="1" ref="D13:O13">SUM(D14:D15)</f>
        <v>2.768</v>
      </c>
      <c r="E13" s="61">
        <f t="shared" si="1"/>
        <v>2.668</v>
      </c>
      <c r="F13" s="61">
        <f t="shared" si="1"/>
        <v>2.568</v>
      </c>
      <c r="G13" s="61">
        <f t="shared" si="1"/>
        <v>2.468</v>
      </c>
      <c r="H13" s="61">
        <f t="shared" si="1"/>
        <v>2.368</v>
      </c>
      <c r="I13" s="61">
        <f t="shared" si="1"/>
        <v>2.168</v>
      </c>
      <c r="J13" s="61">
        <f t="shared" si="1"/>
        <v>2.108</v>
      </c>
      <c r="K13" s="61">
        <f t="shared" si="1"/>
        <v>2.168</v>
      </c>
      <c r="L13" s="61">
        <f t="shared" si="1"/>
        <v>2.268</v>
      </c>
      <c r="M13" s="61">
        <f t="shared" si="1"/>
        <v>2.468</v>
      </c>
      <c r="N13" s="61">
        <f t="shared" si="1"/>
        <v>2.568</v>
      </c>
      <c r="O13" s="72">
        <f t="shared" si="1"/>
        <v>2.668</v>
      </c>
    </row>
    <row r="14" spans="1:15" ht="12.75">
      <c r="A14" s="26" t="s">
        <v>29</v>
      </c>
      <c r="B14" s="9" t="s">
        <v>30</v>
      </c>
      <c r="C14" s="59">
        <f>SUM(D14:O14)/12</f>
        <v>2.438</v>
      </c>
      <c r="D14" s="59">
        <f>D10-D11</f>
        <v>2.768</v>
      </c>
      <c r="E14" s="59">
        <f aca="true" t="shared" si="2" ref="E14:O14">E10-E11</f>
        <v>2.668</v>
      </c>
      <c r="F14" s="59">
        <f t="shared" si="2"/>
        <v>2.568</v>
      </c>
      <c r="G14" s="59">
        <f t="shared" si="2"/>
        <v>2.468</v>
      </c>
      <c r="H14" s="59">
        <f t="shared" si="2"/>
        <v>2.368</v>
      </c>
      <c r="I14" s="59">
        <f t="shared" si="2"/>
        <v>2.168</v>
      </c>
      <c r="J14" s="59">
        <f t="shared" si="2"/>
        <v>2.108</v>
      </c>
      <c r="K14" s="59">
        <f t="shared" si="2"/>
        <v>2.168</v>
      </c>
      <c r="L14" s="59">
        <f t="shared" si="2"/>
        <v>2.268</v>
      </c>
      <c r="M14" s="59">
        <f t="shared" si="2"/>
        <v>2.468</v>
      </c>
      <c r="N14" s="59">
        <f t="shared" si="2"/>
        <v>2.568</v>
      </c>
      <c r="O14" s="67">
        <f t="shared" si="2"/>
        <v>2.668</v>
      </c>
    </row>
    <row r="15" spans="1:15" ht="12.75">
      <c r="A15" s="26" t="s">
        <v>31</v>
      </c>
      <c r="B15" s="9" t="s">
        <v>32</v>
      </c>
      <c r="C15" s="59">
        <f>SUM(D15:O15)/12</f>
        <v>0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</row>
    <row r="16" spans="1:15" ht="12.75">
      <c r="A16" s="24" t="s">
        <v>34</v>
      </c>
      <c r="B16" s="10" t="s">
        <v>99</v>
      </c>
      <c r="C16" s="61">
        <f>SUM(D16:O16)/12</f>
        <v>0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2"/>
    </row>
    <row r="17" spans="1:15" ht="12.75">
      <c r="A17" s="26" t="s">
        <v>35</v>
      </c>
      <c r="B17" s="9" t="s">
        <v>36</v>
      </c>
      <c r="C17" s="65">
        <f aca="true" t="shared" si="3" ref="C17:O17">IF(C13=0,0,C16/C13)</f>
        <v>0</v>
      </c>
      <c r="D17" s="65">
        <f t="shared" si="3"/>
        <v>0</v>
      </c>
      <c r="E17" s="65">
        <f t="shared" si="3"/>
        <v>0</v>
      </c>
      <c r="F17" s="65">
        <f t="shared" si="3"/>
        <v>0</v>
      </c>
      <c r="G17" s="65">
        <f t="shared" si="3"/>
        <v>0</v>
      </c>
      <c r="H17" s="65">
        <f t="shared" si="3"/>
        <v>0</v>
      </c>
      <c r="I17" s="65">
        <f t="shared" si="3"/>
        <v>0</v>
      </c>
      <c r="J17" s="65">
        <f t="shared" si="3"/>
        <v>0</v>
      </c>
      <c r="K17" s="65">
        <f t="shared" si="3"/>
        <v>0</v>
      </c>
      <c r="L17" s="65">
        <f t="shared" si="3"/>
        <v>0</v>
      </c>
      <c r="M17" s="65">
        <f t="shared" si="3"/>
        <v>0</v>
      </c>
      <c r="N17" s="65">
        <f t="shared" si="3"/>
        <v>0</v>
      </c>
      <c r="O17" s="66">
        <f t="shared" si="3"/>
        <v>0</v>
      </c>
    </row>
    <row r="18" spans="1:15" ht="25.5">
      <c r="A18" s="26" t="s">
        <v>37</v>
      </c>
      <c r="B18" s="9" t="s">
        <v>100</v>
      </c>
      <c r="C18" s="59">
        <f aca="true" t="shared" si="4" ref="C18:C39">SUM(D18:O18)/12</f>
        <v>0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</row>
    <row r="19" spans="1:15" ht="12.75">
      <c r="A19" s="24" t="s">
        <v>38</v>
      </c>
      <c r="B19" s="10" t="s">
        <v>39</v>
      </c>
      <c r="C19" s="61">
        <f t="shared" si="4"/>
        <v>2.438</v>
      </c>
      <c r="D19" s="61">
        <f aca="true" t="shared" si="5" ref="D19:O19">D13-D16-D18</f>
        <v>2.768</v>
      </c>
      <c r="E19" s="61">
        <f t="shared" si="5"/>
        <v>2.668</v>
      </c>
      <c r="F19" s="61">
        <f t="shared" si="5"/>
        <v>2.568</v>
      </c>
      <c r="G19" s="61">
        <f t="shared" si="5"/>
        <v>2.468</v>
      </c>
      <c r="H19" s="61">
        <f t="shared" si="5"/>
        <v>2.368</v>
      </c>
      <c r="I19" s="61">
        <f t="shared" si="5"/>
        <v>2.168</v>
      </c>
      <c r="J19" s="61">
        <f t="shared" si="5"/>
        <v>2.108</v>
      </c>
      <c r="K19" s="61">
        <f t="shared" si="5"/>
        <v>2.168</v>
      </c>
      <c r="L19" s="61">
        <f t="shared" si="5"/>
        <v>2.268</v>
      </c>
      <c r="M19" s="61">
        <f t="shared" si="5"/>
        <v>2.468</v>
      </c>
      <c r="N19" s="61">
        <f t="shared" si="5"/>
        <v>2.568</v>
      </c>
      <c r="O19" s="72">
        <f t="shared" si="5"/>
        <v>2.668</v>
      </c>
    </row>
    <row r="20" spans="1:15" ht="12.75">
      <c r="A20" s="26" t="s">
        <v>40</v>
      </c>
      <c r="B20" s="11" t="s">
        <v>41</v>
      </c>
      <c r="C20" s="59">
        <f t="shared" si="4"/>
        <v>0</v>
      </c>
      <c r="D20" s="59">
        <f>D21+D24+D25</f>
        <v>0</v>
      </c>
      <c r="E20" s="59">
        <f aca="true" t="shared" si="6" ref="E20:O20">E21+E24+E25</f>
        <v>0</v>
      </c>
      <c r="F20" s="59">
        <f t="shared" si="6"/>
        <v>0</v>
      </c>
      <c r="G20" s="59">
        <f t="shared" si="6"/>
        <v>0</v>
      </c>
      <c r="H20" s="59">
        <f t="shared" si="6"/>
        <v>0</v>
      </c>
      <c r="I20" s="59">
        <f t="shared" si="6"/>
        <v>0</v>
      </c>
      <c r="J20" s="59">
        <f t="shared" si="6"/>
        <v>0</v>
      </c>
      <c r="K20" s="59">
        <f t="shared" si="6"/>
        <v>0</v>
      </c>
      <c r="L20" s="59">
        <f t="shared" si="6"/>
        <v>0</v>
      </c>
      <c r="M20" s="59">
        <f t="shared" si="6"/>
        <v>0</v>
      </c>
      <c r="N20" s="59">
        <f t="shared" si="6"/>
        <v>0</v>
      </c>
      <c r="O20" s="67">
        <f t="shared" si="6"/>
        <v>0</v>
      </c>
    </row>
    <row r="21" spans="1:15" ht="12.75">
      <c r="A21" s="26" t="s">
        <v>43</v>
      </c>
      <c r="B21" s="12" t="s">
        <v>80</v>
      </c>
      <c r="C21" s="59">
        <f t="shared" si="4"/>
        <v>0</v>
      </c>
      <c r="D21" s="59">
        <f>D22+D23</f>
        <v>0</v>
      </c>
      <c r="E21" s="59">
        <f aca="true" t="shared" si="7" ref="E21:O21">E22+E23</f>
        <v>0</v>
      </c>
      <c r="F21" s="59">
        <f t="shared" si="7"/>
        <v>0</v>
      </c>
      <c r="G21" s="59">
        <f t="shared" si="7"/>
        <v>0</v>
      </c>
      <c r="H21" s="59">
        <f t="shared" si="7"/>
        <v>0</v>
      </c>
      <c r="I21" s="59">
        <f t="shared" si="7"/>
        <v>0</v>
      </c>
      <c r="J21" s="59">
        <f t="shared" si="7"/>
        <v>0</v>
      </c>
      <c r="K21" s="59">
        <f t="shared" si="7"/>
        <v>0</v>
      </c>
      <c r="L21" s="59">
        <f t="shared" si="7"/>
        <v>0</v>
      </c>
      <c r="M21" s="59">
        <f t="shared" si="7"/>
        <v>0</v>
      </c>
      <c r="N21" s="59">
        <f t="shared" si="7"/>
        <v>0</v>
      </c>
      <c r="O21" s="67">
        <f t="shared" si="7"/>
        <v>0</v>
      </c>
    </row>
    <row r="22" spans="1:15" ht="12.75">
      <c r="A22" s="26" t="s">
        <v>102</v>
      </c>
      <c r="B22" s="14" t="s">
        <v>87</v>
      </c>
      <c r="C22" s="59">
        <f t="shared" si="4"/>
        <v>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</row>
    <row r="23" spans="1:15" ht="12.75">
      <c r="A23" s="26" t="s">
        <v>103</v>
      </c>
      <c r="B23" s="14" t="s">
        <v>90</v>
      </c>
      <c r="C23" s="59">
        <f t="shared" si="4"/>
        <v>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</row>
    <row r="24" spans="1:15" ht="12.75">
      <c r="A24" s="26" t="s">
        <v>44</v>
      </c>
      <c r="B24" s="16" t="s">
        <v>88</v>
      </c>
      <c r="C24" s="59">
        <f t="shared" si="4"/>
        <v>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</row>
    <row r="25" spans="1:15" ht="12.75">
      <c r="A25" s="26" t="s">
        <v>45</v>
      </c>
      <c r="B25" s="16" t="s">
        <v>130</v>
      </c>
      <c r="C25" s="59">
        <f t="shared" si="4"/>
        <v>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</row>
    <row r="26" spans="1:15" ht="12.75">
      <c r="A26" s="26" t="s">
        <v>46</v>
      </c>
      <c r="B26" s="11" t="s">
        <v>47</v>
      </c>
      <c r="C26" s="59">
        <f t="shared" si="4"/>
        <v>2.438</v>
      </c>
      <c r="D26" s="59">
        <f>D27+D31+D32</f>
        <v>2.768</v>
      </c>
      <c r="E26" s="59">
        <f aca="true" t="shared" si="8" ref="E26:O26">E27+E31+E32</f>
        <v>2.668</v>
      </c>
      <c r="F26" s="59">
        <f t="shared" si="8"/>
        <v>2.568</v>
      </c>
      <c r="G26" s="59">
        <f t="shared" si="8"/>
        <v>2.468</v>
      </c>
      <c r="H26" s="59">
        <f t="shared" si="8"/>
        <v>2.368</v>
      </c>
      <c r="I26" s="59">
        <f t="shared" si="8"/>
        <v>2.168</v>
      </c>
      <c r="J26" s="59">
        <f t="shared" si="8"/>
        <v>2.108</v>
      </c>
      <c r="K26" s="59">
        <f t="shared" si="8"/>
        <v>2.168</v>
      </c>
      <c r="L26" s="59">
        <f t="shared" si="8"/>
        <v>2.268</v>
      </c>
      <c r="M26" s="59">
        <f t="shared" si="8"/>
        <v>2.468</v>
      </c>
      <c r="N26" s="59">
        <f t="shared" si="8"/>
        <v>2.568</v>
      </c>
      <c r="O26" s="67">
        <f t="shared" si="8"/>
        <v>2.668</v>
      </c>
    </row>
    <row r="27" spans="1:15" ht="12.75">
      <c r="A27" s="27" t="s">
        <v>48</v>
      </c>
      <c r="B27" s="12" t="s">
        <v>49</v>
      </c>
      <c r="C27" s="59">
        <f t="shared" si="4"/>
        <v>0</v>
      </c>
      <c r="D27" s="59">
        <f>D28+D29+D30</f>
        <v>0</v>
      </c>
      <c r="E27" s="59">
        <f aca="true" t="shared" si="9" ref="E27:O27">E28+E29+E30</f>
        <v>0</v>
      </c>
      <c r="F27" s="59">
        <f t="shared" si="9"/>
        <v>0</v>
      </c>
      <c r="G27" s="59">
        <f t="shared" si="9"/>
        <v>0</v>
      </c>
      <c r="H27" s="59">
        <f t="shared" si="9"/>
        <v>0</v>
      </c>
      <c r="I27" s="59">
        <f t="shared" si="9"/>
        <v>0</v>
      </c>
      <c r="J27" s="59">
        <f t="shared" si="9"/>
        <v>0</v>
      </c>
      <c r="K27" s="59">
        <f t="shared" si="9"/>
        <v>0</v>
      </c>
      <c r="L27" s="59">
        <f t="shared" si="9"/>
        <v>0</v>
      </c>
      <c r="M27" s="59">
        <f t="shared" si="9"/>
        <v>0</v>
      </c>
      <c r="N27" s="59">
        <f t="shared" si="9"/>
        <v>0</v>
      </c>
      <c r="O27" s="67">
        <f t="shared" si="9"/>
        <v>0</v>
      </c>
    </row>
    <row r="28" spans="1:15" ht="12.75">
      <c r="A28" s="27" t="s">
        <v>50</v>
      </c>
      <c r="B28" s="18" t="s">
        <v>51</v>
      </c>
      <c r="C28" s="59">
        <f t="shared" si="4"/>
        <v>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</row>
    <row r="29" spans="1:15" ht="12.75">
      <c r="A29" s="27" t="s">
        <v>52</v>
      </c>
      <c r="B29" s="18" t="s">
        <v>53</v>
      </c>
      <c r="C29" s="59">
        <f t="shared" si="4"/>
        <v>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</row>
    <row r="30" spans="1:15" ht="12.75">
      <c r="A30" s="27" t="s">
        <v>54</v>
      </c>
      <c r="B30" s="18" t="s">
        <v>55</v>
      </c>
      <c r="C30" s="59">
        <f t="shared" si="4"/>
        <v>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</row>
    <row r="31" spans="1:15" ht="12.75">
      <c r="A31" s="27" t="s">
        <v>56</v>
      </c>
      <c r="B31" s="12" t="s">
        <v>91</v>
      </c>
      <c r="C31" s="59">
        <f t="shared" si="4"/>
        <v>2.3675833333333336</v>
      </c>
      <c r="D31" s="51">
        <f>D19-D35</f>
        <v>2.738</v>
      </c>
      <c r="E31" s="51">
        <f aca="true" t="shared" si="10" ref="E31:O31">E19-E35</f>
        <v>2.6380000000000003</v>
      </c>
      <c r="F31" s="51">
        <f t="shared" si="10"/>
        <v>2.5380000000000003</v>
      </c>
      <c r="G31" s="51">
        <f t="shared" si="10"/>
        <v>2.438</v>
      </c>
      <c r="H31" s="51">
        <f t="shared" si="10"/>
        <v>2.338</v>
      </c>
      <c r="I31" s="51">
        <f t="shared" si="10"/>
        <v>2.1380000000000003</v>
      </c>
      <c r="J31" s="51">
        <f t="shared" si="10"/>
        <v>2.0780000000000003</v>
      </c>
      <c r="K31" s="51">
        <f t="shared" si="10"/>
        <v>2.128</v>
      </c>
      <c r="L31" s="51">
        <f t="shared" si="10"/>
        <v>2.2279999999999998</v>
      </c>
      <c r="M31" s="51">
        <f t="shared" si="10"/>
        <v>2.428</v>
      </c>
      <c r="N31" s="51">
        <f t="shared" si="10"/>
        <v>2.523</v>
      </c>
      <c r="O31" s="51">
        <f t="shared" si="10"/>
        <v>2.1980000000000004</v>
      </c>
    </row>
    <row r="32" spans="1:15" ht="12.75">
      <c r="A32" s="27" t="s">
        <v>57</v>
      </c>
      <c r="B32" s="12" t="s">
        <v>58</v>
      </c>
      <c r="C32" s="59">
        <f t="shared" si="4"/>
        <v>0.07041666666666667</v>
      </c>
      <c r="D32" s="59">
        <f>D33+D34</f>
        <v>0.03</v>
      </c>
      <c r="E32" s="59">
        <f aca="true" t="shared" si="11" ref="E32:O32">E33+E34</f>
        <v>0.03</v>
      </c>
      <c r="F32" s="59">
        <f t="shared" si="11"/>
        <v>0.03</v>
      </c>
      <c r="G32" s="59">
        <f t="shared" si="11"/>
        <v>0.03</v>
      </c>
      <c r="H32" s="59">
        <f t="shared" si="11"/>
        <v>0.03</v>
      </c>
      <c r="I32" s="59">
        <f t="shared" si="11"/>
        <v>0.03</v>
      </c>
      <c r="J32" s="59">
        <f t="shared" si="11"/>
        <v>0.03</v>
      </c>
      <c r="K32" s="59">
        <f t="shared" si="11"/>
        <v>0.04</v>
      </c>
      <c r="L32" s="59">
        <f t="shared" si="11"/>
        <v>0.04</v>
      </c>
      <c r="M32" s="59">
        <f t="shared" si="11"/>
        <v>0.04</v>
      </c>
      <c r="N32" s="59">
        <f t="shared" si="11"/>
        <v>0.045</v>
      </c>
      <c r="O32" s="67">
        <f t="shared" si="11"/>
        <v>0.47</v>
      </c>
    </row>
    <row r="33" spans="1:15" ht="12.75">
      <c r="A33" s="27" t="s">
        <v>105</v>
      </c>
      <c r="B33" s="18" t="s">
        <v>104</v>
      </c>
      <c r="C33" s="59">
        <f t="shared" si="4"/>
        <v>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</row>
    <row r="34" spans="1:15" ht="12.75">
      <c r="A34" s="27" t="s">
        <v>106</v>
      </c>
      <c r="B34" s="18" t="s">
        <v>58</v>
      </c>
      <c r="C34" s="59">
        <f t="shared" si="4"/>
        <v>0.07041666666666667</v>
      </c>
      <c r="D34" s="59">
        <f>D35+D36+D37+D38</f>
        <v>0.03</v>
      </c>
      <c r="E34" s="59">
        <f aca="true" t="shared" si="12" ref="E34:O34">E35+E36+E37+E38</f>
        <v>0.03</v>
      </c>
      <c r="F34" s="59">
        <f t="shared" si="12"/>
        <v>0.03</v>
      </c>
      <c r="G34" s="59">
        <f t="shared" si="12"/>
        <v>0.03</v>
      </c>
      <c r="H34" s="59">
        <f t="shared" si="12"/>
        <v>0.03</v>
      </c>
      <c r="I34" s="59">
        <f t="shared" si="12"/>
        <v>0.03</v>
      </c>
      <c r="J34" s="59">
        <f t="shared" si="12"/>
        <v>0.03</v>
      </c>
      <c r="K34" s="59">
        <f t="shared" si="12"/>
        <v>0.04</v>
      </c>
      <c r="L34" s="59">
        <f t="shared" si="12"/>
        <v>0.04</v>
      </c>
      <c r="M34" s="59">
        <f t="shared" si="12"/>
        <v>0.04</v>
      </c>
      <c r="N34" s="59">
        <f t="shared" si="12"/>
        <v>0.045</v>
      </c>
      <c r="O34" s="67">
        <f t="shared" si="12"/>
        <v>0.47</v>
      </c>
    </row>
    <row r="35" spans="1:15" ht="38.25">
      <c r="A35" s="27"/>
      <c r="B35" s="60" t="s">
        <v>108</v>
      </c>
      <c r="C35" s="59">
        <f t="shared" si="4"/>
        <v>0.07041666666666667</v>
      </c>
      <c r="D35" s="51">
        <v>0.03</v>
      </c>
      <c r="E35" s="51">
        <v>0.03</v>
      </c>
      <c r="F35" s="51">
        <v>0.03</v>
      </c>
      <c r="G35" s="51">
        <v>0.03</v>
      </c>
      <c r="H35" s="51">
        <v>0.03</v>
      </c>
      <c r="I35" s="51">
        <v>0.03</v>
      </c>
      <c r="J35" s="51">
        <v>0.03</v>
      </c>
      <c r="K35" s="51">
        <v>0.04</v>
      </c>
      <c r="L35" s="51">
        <v>0.04</v>
      </c>
      <c r="M35" s="51">
        <v>0.04</v>
      </c>
      <c r="N35" s="51">
        <v>0.045</v>
      </c>
      <c r="O35" s="52">
        <v>0.47</v>
      </c>
    </row>
    <row r="36" spans="1:15" ht="38.25">
      <c r="A36" s="27"/>
      <c r="B36" s="60" t="s">
        <v>109</v>
      </c>
      <c r="C36" s="59">
        <f t="shared" si="4"/>
        <v>0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2"/>
    </row>
    <row r="37" spans="1:15" ht="38.25">
      <c r="A37" s="27"/>
      <c r="B37" s="60" t="s">
        <v>110</v>
      </c>
      <c r="C37" s="59">
        <f t="shared" si="4"/>
        <v>0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2"/>
    </row>
    <row r="38" spans="1:15" ht="38.25">
      <c r="A38" s="27"/>
      <c r="B38" s="60" t="s">
        <v>111</v>
      </c>
      <c r="C38" s="59">
        <f t="shared" si="4"/>
        <v>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</row>
    <row r="39" spans="1:15" ht="12.75">
      <c r="A39" s="27" t="s">
        <v>59</v>
      </c>
      <c r="B39" s="19" t="s">
        <v>60</v>
      </c>
      <c r="C39" s="61">
        <f t="shared" si="4"/>
        <v>2.438</v>
      </c>
      <c r="D39" s="61">
        <f>D26+D20</f>
        <v>2.768</v>
      </c>
      <c r="E39" s="61">
        <f aca="true" t="shared" si="13" ref="E39:O39">E26+E20</f>
        <v>2.668</v>
      </c>
      <c r="F39" s="61">
        <f t="shared" si="13"/>
        <v>2.568</v>
      </c>
      <c r="G39" s="61">
        <f t="shared" si="13"/>
        <v>2.468</v>
      </c>
      <c r="H39" s="61">
        <f t="shared" si="13"/>
        <v>2.368</v>
      </c>
      <c r="I39" s="61">
        <f t="shared" si="13"/>
        <v>2.168</v>
      </c>
      <c r="J39" s="61">
        <f t="shared" si="13"/>
        <v>2.108</v>
      </c>
      <c r="K39" s="61">
        <f t="shared" si="13"/>
        <v>2.168</v>
      </c>
      <c r="L39" s="61">
        <f t="shared" si="13"/>
        <v>2.268</v>
      </c>
      <c r="M39" s="61">
        <f t="shared" si="13"/>
        <v>2.468</v>
      </c>
      <c r="N39" s="61">
        <f t="shared" si="13"/>
        <v>2.568</v>
      </c>
      <c r="O39" s="72">
        <f t="shared" si="13"/>
        <v>2.668</v>
      </c>
    </row>
    <row r="40" spans="1:15" ht="13.5" thickBot="1">
      <c r="A40" s="28" t="s">
        <v>61</v>
      </c>
      <c r="B40" s="29" t="s">
        <v>62</v>
      </c>
      <c r="C40" s="82" t="str">
        <f aca="true" t="shared" si="14" ref="C40:O40">IF(ROUND(C19-C39,3)=0,"ОК","ОШИБКА")</f>
        <v>ОК</v>
      </c>
      <c r="D40" s="82" t="str">
        <f t="shared" si="14"/>
        <v>ОК</v>
      </c>
      <c r="E40" s="82" t="str">
        <f t="shared" si="14"/>
        <v>ОК</v>
      </c>
      <c r="F40" s="82" t="str">
        <f t="shared" si="14"/>
        <v>ОК</v>
      </c>
      <c r="G40" s="82" t="str">
        <f t="shared" si="14"/>
        <v>ОК</v>
      </c>
      <c r="H40" s="82" t="str">
        <f t="shared" si="14"/>
        <v>ОК</v>
      </c>
      <c r="I40" s="82" t="str">
        <f t="shared" si="14"/>
        <v>ОК</v>
      </c>
      <c r="J40" s="82" t="str">
        <f t="shared" si="14"/>
        <v>ОК</v>
      </c>
      <c r="K40" s="82" t="str">
        <f t="shared" si="14"/>
        <v>ОК</v>
      </c>
      <c r="L40" s="82" t="str">
        <f t="shared" si="14"/>
        <v>ОК</v>
      </c>
      <c r="M40" s="82" t="str">
        <f t="shared" si="14"/>
        <v>ОК</v>
      </c>
      <c r="N40" s="82" t="str">
        <f t="shared" si="14"/>
        <v>ОК</v>
      </c>
      <c r="O40" s="83" t="str">
        <f t="shared" si="14"/>
        <v>ОК</v>
      </c>
    </row>
    <row r="41" spans="1:15" ht="12.75">
      <c r="A41" s="84"/>
      <c r="B41" s="43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3"/>
    </row>
    <row r="42" spans="1:15" ht="12.75">
      <c r="A42" s="69"/>
      <c r="B42" s="189" t="s">
        <v>176</v>
      </c>
      <c r="C42" s="189"/>
      <c r="D42" s="189"/>
      <c r="E42" s="190" t="s">
        <v>196</v>
      </c>
      <c r="F42" s="190"/>
      <c r="G42" s="70"/>
      <c r="H42" s="70"/>
      <c r="I42" s="70"/>
      <c r="J42" s="70"/>
      <c r="K42" s="70"/>
      <c r="L42" s="70"/>
      <c r="M42" s="70"/>
      <c r="N42" s="70"/>
      <c r="O42" s="70"/>
    </row>
    <row r="43" spans="1:15" ht="13.5" thickBot="1">
      <c r="A43" s="69"/>
      <c r="B43" s="43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15" ht="14.25" customHeight="1">
      <c r="A44" s="200" t="s">
        <v>128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2"/>
    </row>
    <row r="45" spans="1:15" ht="12.75">
      <c r="A45" s="207" t="s">
        <v>12</v>
      </c>
      <c r="B45" s="205" t="s">
        <v>13</v>
      </c>
      <c r="C45" s="208" t="s">
        <v>16</v>
      </c>
      <c r="D45" s="205" t="s">
        <v>76</v>
      </c>
      <c r="E45" s="205"/>
      <c r="F45" s="205"/>
      <c r="G45" s="205" t="s">
        <v>77</v>
      </c>
      <c r="H45" s="205"/>
      <c r="I45" s="205"/>
      <c r="J45" s="205" t="s">
        <v>78</v>
      </c>
      <c r="K45" s="205"/>
      <c r="L45" s="205"/>
      <c r="M45" s="205" t="s">
        <v>79</v>
      </c>
      <c r="N45" s="205"/>
      <c r="O45" s="206"/>
    </row>
    <row r="46" spans="1:15" ht="12.75">
      <c r="A46" s="207"/>
      <c r="B46" s="205"/>
      <c r="C46" s="209"/>
      <c r="D46" s="109" t="s">
        <v>64</v>
      </c>
      <c r="E46" s="109" t="s">
        <v>65</v>
      </c>
      <c r="F46" s="109" t="s">
        <v>66</v>
      </c>
      <c r="G46" s="109" t="s">
        <v>67</v>
      </c>
      <c r="H46" s="109" t="s">
        <v>68</v>
      </c>
      <c r="I46" s="109" t="s">
        <v>69</v>
      </c>
      <c r="J46" s="109" t="s">
        <v>70</v>
      </c>
      <c r="K46" s="109" t="s">
        <v>71</v>
      </c>
      <c r="L46" s="109" t="s">
        <v>72</v>
      </c>
      <c r="M46" s="109" t="s">
        <v>73</v>
      </c>
      <c r="N46" s="109" t="s">
        <v>74</v>
      </c>
      <c r="O46" s="110" t="s">
        <v>75</v>
      </c>
    </row>
    <row r="47" spans="1:15" ht="51">
      <c r="A47" s="207"/>
      <c r="B47" s="205"/>
      <c r="C47" s="210"/>
      <c r="D47" s="77" t="s">
        <v>107</v>
      </c>
      <c r="E47" s="77" t="s">
        <v>107</v>
      </c>
      <c r="F47" s="77" t="s">
        <v>107</v>
      </c>
      <c r="G47" s="77" t="s">
        <v>107</v>
      </c>
      <c r="H47" s="77" t="s">
        <v>107</v>
      </c>
      <c r="I47" s="77" t="s">
        <v>107</v>
      </c>
      <c r="J47" s="77" t="s">
        <v>107</v>
      </c>
      <c r="K47" s="77" t="s">
        <v>107</v>
      </c>
      <c r="L47" s="77" t="s">
        <v>107</v>
      </c>
      <c r="M47" s="77" t="s">
        <v>107</v>
      </c>
      <c r="N47" s="77" t="s">
        <v>107</v>
      </c>
      <c r="O47" s="78" t="s">
        <v>107</v>
      </c>
    </row>
    <row r="48" spans="1:15" ht="12.75">
      <c r="A48" s="108">
        <v>1</v>
      </c>
      <c r="B48" s="109">
        <v>2</v>
      </c>
      <c r="C48" s="109">
        <v>3</v>
      </c>
      <c r="D48" s="109">
        <v>4</v>
      </c>
      <c r="E48" s="109">
        <v>5</v>
      </c>
      <c r="F48" s="109">
        <v>6</v>
      </c>
      <c r="G48" s="109">
        <v>7</v>
      </c>
      <c r="H48" s="109">
        <v>8</v>
      </c>
      <c r="I48" s="109">
        <v>9</v>
      </c>
      <c r="J48" s="109">
        <v>10</v>
      </c>
      <c r="K48" s="109">
        <v>11</v>
      </c>
      <c r="L48" s="109">
        <v>12</v>
      </c>
      <c r="M48" s="109">
        <v>13</v>
      </c>
      <c r="N48" s="109">
        <v>14</v>
      </c>
      <c r="O48" s="110">
        <v>15</v>
      </c>
    </row>
    <row r="49" spans="1:15" ht="12.75">
      <c r="A49" s="108"/>
      <c r="B49" s="80" t="s">
        <v>112</v>
      </c>
      <c r="C49" s="81">
        <f>SUM(D49:O49)</f>
        <v>6713</v>
      </c>
      <c r="D49" s="53">
        <v>692</v>
      </c>
      <c r="E49" s="53">
        <v>648</v>
      </c>
      <c r="F49" s="53">
        <v>559</v>
      </c>
      <c r="G49" s="53">
        <v>515</v>
      </c>
      <c r="H49" s="53">
        <v>442</v>
      </c>
      <c r="I49" s="53">
        <v>412</v>
      </c>
      <c r="J49" s="53">
        <v>442</v>
      </c>
      <c r="K49" s="53">
        <v>486</v>
      </c>
      <c r="L49" s="53">
        <v>559</v>
      </c>
      <c r="M49" s="53">
        <v>589</v>
      </c>
      <c r="N49" s="53">
        <v>662</v>
      </c>
      <c r="O49" s="107">
        <v>707</v>
      </c>
    </row>
    <row r="50" spans="1:15" ht="12.75">
      <c r="A50" s="108"/>
      <c r="B50" s="80" t="s">
        <v>62</v>
      </c>
      <c r="C50" s="106" t="str">
        <f>IF(C49&gt;8760,"Ошибка","ОК")</f>
        <v>ОК</v>
      </c>
      <c r="D50" s="127" t="str">
        <f>IF(D49&gt;744,"Ошибка","ОК")</f>
        <v>ОК</v>
      </c>
      <c r="E50" s="127" t="str">
        <f>IF(E49&gt;672,"Ошибка","ОК")</f>
        <v>ОК</v>
      </c>
      <c r="F50" s="127" t="str">
        <f>IF(F49&gt;744,"Ошибка","ОК")</f>
        <v>ОК</v>
      </c>
      <c r="G50" s="127" t="str">
        <f>IF(G49&gt;720,"Ошибка","ОК")</f>
        <v>ОК</v>
      </c>
      <c r="H50" s="127" t="str">
        <f>IF(H49&gt;744,"Ошибка","ОК")</f>
        <v>ОК</v>
      </c>
      <c r="I50" s="127" t="str">
        <f>IF(I49&gt;720,"Ошибка","ОК")</f>
        <v>ОК</v>
      </c>
      <c r="J50" s="127" t="str">
        <f>IF(J49&gt;744,"Ошибка","ОК")</f>
        <v>ОК</v>
      </c>
      <c r="K50" s="127" t="str">
        <f>IF(K49&gt;744,"Ошибка","ОК")</f>
        <v>ОК</v>
      </c>
      <c r="L50" s="127" t="str">
        <f>IF(L49&gt;720,"Ошибка","ОК")</f>
        <v>ОК</v>
      </c>
      <c r="M50" s="127" t="str">
        <f>IF(M49&gt;744,"Ошибка","ОК")</f>
        <v>ОК</v>
      </c>
      <c r="N50" s="127" t="str">
        <f>IF(N49&gt;720,"Ошибка","ОК")</f>
        <v>ОК</v>
      </c>
      <c r="O50" s="128" t="str">
        <f>IF(O49&gt;744,"Ошибка","ОК")</f>
        <v>ОК</v>
      </c>
    </row>
    <row r="51" spans="1:15" ht="12.75">
      <c r="A51" s="23" t="s">
        <v>21</v>
      </c>
      <c r="B51" s="7" t="s">
        <v>96</v>
      </c>
      <c r="C51" s="61">
        <f>SUM(D51:O51)/12</f>
        <v>2.35</v>
      </c>
      <c r="D51" s="111">
        <v>2.6</v>
      </c>
      <c r="E51" s="111">
        <v>2.5</v>
      </c>
      <c r="F51" s="111">
        <v>2.4</v>
      </c>
      <c r="G51" s="111">
        <v>2.3</v>
      </c>
      <c r="H51" s="111">
        <v>2.2</v>
      </c>
      <c r="I51" s="111">
        <v>2.1</v>
      </c>
      <c r="J51" s="111">
        <v>2.1</v>
      </c>
      <c r="K51" s="111">
        <v>2.2</v>
      </c>
      <c r="L51" s="111">
        <v>2.3</v>
      </c>
      <c r="M51" s="111">
        <v>2.4</v>
      </c>
      <c r="N51" s="111">
        <v>2.5</v>
      </c>
      <c r="O51" s="112">
        <v>2.6</v>
      </c>
    </row>
    <row r="52" spans="1:15" ht="12.75">
      <c r="A52" s="24" t="s">
        <v>23</v>
      </c>
      <c r="B52" s="8" t="s">
        <v>97</v>
      </c>
      <c r="C52" s="61">
        <f>SUM(D52:O52)/12</f>
        <v>0.03200000000000001</v>
      </c>
      <c r="D52" s="111">
        <v>0.032</v>
      </c>
      <c r="E52" s="111">
        <v>0.032</v>
      </c>
      <c r="F52" s="111">
        <v>0.032</v>
      </c>
      <c r="G52" s="111">
        <v>0.032</v>
      </c>
      <c r="H52" s="111">
        <v>0.032</v>
      </c>
      <c r="I52" s="111">
        <v>0.032</v>
      </c>
      <c r="J52" s="111">
        <v>0.032</v>
      </c>
      <c r="K52" s="111">
        <v>0.032</v>
      </c>
      <c r="L52" s="111">
        <v>0.032</v>
      </c>
      <c r="M52" s="111">
        <v>0.032</v>
      </c>
      <c r="N52" s="111">
        <v>0.032</v>
      </c>
      <c r="O52" s="111">
        <v>0.032</v>
      </c>
    </row>
    <row r="53" spans="1:15" ht="12.75">
      <c r="A53" s="25" t="s">
        <v>25</v>
      </c>
      <c r="B53" s="9" t="s">
        <v>26</v>
      </c>
      <c r="C53" s="65">
        <f>IF(C51=0,0,C52/C51)</f>
        <v>0.013617021276595748</v>
      </c>
      <c r="D53" s="65">
        <f>IF(D51=0,0,D52/D51)</f>
        <v>0.012307692307692308</v>
      </c>
      <c r="E53" s="65">
        <f aca="true" t="shared" si="15" ref="E53:O53">IF(E51=0,0,E52/E51)</f>
        <v>0.0128</v>
      </c>
      <c r="F53" s="65">
        <f t="shared" si="15"/>
        <v>0.013333333333333334</v>
      </c>
      <c r="G53" s="65">
        <f t="shared" si="15"/>
        <v>0.01391304347826087</v>
      </c>
      <c r="H53" s="65">
        <f t="shared" si="15"/>
        <v>0.014545454545454545</v>
      </c>
      <c r="I53" s="65">
        <f t="shared" si="15"/>
        <v>0.015238095238095238</v>
      </c>
      <c r="J53" s="65">
        <f t="shared" si="15"/>
        <v>0.015238095238095238</v>
      </c>
      <c r="K53" s="65">
        <f t="shared" si="15"/>
        <v>0.014545454545454545</v>
      </c>
      <c r="L53" s="65">
        <f t="shared" si="15"/>
        <v>0.01391304347826087</v>
      </c>
      <c r="M53" s="65">
        <f t="shared" si="15"/>
        <v>0.013333333333333334</v>
      </c>
      <c r="N53" s="65">
        <f t="shared" si="15"/>
        <v>0.0128</v>
      </c>
      <c r="O53" s="66">
        <f t="shared" si="15"/>
        <v>0.012307692307692308</v>
      </c>
    </row>
    <row r="54" spans="1:15" ht="12.75">
      <c r="A54" s="24" t="s">
        <v>27</v>
      </c>
      <c r="B54" s="7" t="s">
        <v>98</v>
      </c>
      <c r="C54" s="61">
        <f>SUM(D54:O54)/12</f>
        <v>2.318</v>
      </c>
      <c r="D54" s="61">
        <f aca="true" t="shared" si="16" ref="D54:O54">SUM(D55:D56)</f>
        <v>2.568</v>
      </c>
      <c r="E54" s="61">
        <f t="shared" si="16"/>
        <v>2.468</v>
      </c>
      <c r="F54" s="61">
        <f t="shared" si="16"/>
        <v>2.368</v>
      </c>
      <c r="G54" s="61">
        <f t="shared" si="16"/>
        <v>2.268</v>
      </c>
      <c r="H54" s="61">
        <f t="shared" si="16"/>
        <v>2.168</v>
      </c>
      <c r="I54" s="61">
        <f t="shared" si="16"/>
        <v>2.068</v>
      </c>
      <c r="J54" s="61">
        <f t="shared" si="16"/>
        <v>2.068</v>
      </c>
      <c r="K54" s="61">
        <f t="shared" si="16"/>
        <v>2.168</v>
      </c>
      <c r="L54" s="61">
        <f t="shared" si="16"/>
        <v>2.268</v>
      </c>
      <c r="M54" s="61">
        <f t="shared" si="16"/>
        <v>2.368</v>
      </c>
      <c r="N54" s="61">
        <f t="shared" si="16"/>
        <v>2.468</v>
      </c>
      <c r="O54" s="72">
        <f t="shared" si="16"/>
        <v>2.568</v>
      </c>
    </row>
    <row r="55" spans="1:15" ht="12.75">
      <c r="A55" s="26" t="s">
        <v>29</v>
      </c>
      <c r="B55" s="9" t="s">
        <v>30</v>
      </c>
      <c r="C55" s="59">
        <f>SUM(D55:O55)/12</f>
        <v>2.318</v>
      </c>
      <c r="D55" s="59">
        <f>D51-D52</f>
        <v>2.568</v>
      </c>
      <c r="E55" s="59">
        <f aca="true" t="shared" si="17" ref="E55:O55">E51-E52</f>
        <v>2.468</v>
      </c>
      <c r="F55" s="59">
        <f t="shared" si="17"/>
        <v>2.368</v>
      </c>
      <c r="G55" s="59">
        <f t="shared" si="17"/>
        <v>2.268</v>
      </c>
      <c r="H55" s="59">
        <f t="shared" si="17"/>
        <v>2.168</v>
      </c>
      <c r="I55" s="59">
        <f t="shared" si="17"/>
        <v>2.068</v>
      </c>
      <c r="J55" s="59">
        <f t="shared" si="17"/>
        <v>2.068</v>
      </c>
      <c r="K55" s="59">
        <f t="shared" si="17"/>
        <v>2.168</v>
      </c>
      <c r="L55" s="59">
        <f t="shared" si="17"/>
        <v>2.268</v>
      </c>
      <c r="M55" s="59">
        <f t="shared" si="17"/>
        <v>2.368</v>
      </c>
      <c r="N55" s="59">
        <f t="shared" si="17"/>
        <v>2.468</v>
      </c>
      <c r="O55" s="67">
        <f t="shared" si="17"/>
        <v>2.568</v>
      </c>
    </row>
    <row r="56" spans="1:15" ht="12.75">
      <c r="A56" s="26" t="s">
        <v>31</v>
      </c>
      <c r="B56" s="9" t="s">
        <v>32</v>
      </c>
      <c r="C56" s="59">
        <f>SUM(D56:O56)/12</f>
        <v>0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2"/>
    </row>
    <row r="57" spans="1:15" ht="12.75">
      <c r="A57" s="24" t="s">
        <v>34</v>
      </c>
      <c r="B57" s="10" t="s">
        <v>99</v>
      </c>
      <c r="C57" s="61">
        <f>SUM(D57:O57)/12</f>
        <v>0</v>
      </c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2"/>
    </row>
    <row r="58" spans="1:15" ht="12.75">
      <c r="A58" s="26" t="s">
        <v>35</v>
      </c>
      <c r="B58" s="9" t="s">
        <v>36</v>
      </c>
      <c r="C58" s="65">
        <f aca="true" t="shared" si="18" ref="C58:O58">IF(C54=0,0,C57/C54)</f>
        <v>0</v>
      </c>
      <c r="D58" s="65">
        <f t="shared" si="18"/>
        <v>0</v>
      </c>
      <c r="E58" s="65">
        <f t="shared" si="18"/>
        <v>0</v>
      </c>
      <c r="F58" s="65">
        <f t="shared" si="18"/>
        <v>0</v>
      </c>
      <c r="G58" s="65">
        <f t="shared" si="18"/>
        <v>0</v>
      </c>
      <c r="H58" s="65">
        <f t="shared" si="18"/>
        <v>0</v>
      </c>
      <c r="I58" s="65">
        <f t="shared" si="18"/>
        <v>0</v>
      </c>
      <c r="J58" s="65">
        <f t="shared" si="18"/>
        <v>0</v>
      </c>
      <c r="K58" s="65">
        <f t="shared" si="18"/>
        <v>0</v>
      </c>
      <c r="L58" s="65">
        <f t="shared" si="18"/>
        <v>0</v>
      </c>
      <c r="M58" s="65">
        <f t="shared" si="18"/>
        <v>0</v>
      </c>
      <c r="N58" s="65">
        <f t="shared" si="18"/>
        <v>0</v>
      </c>
      <c r="O58" s="66">
        <f t="shared" si="18"/>
        <v>0</v>
      </c>
    </row>
    <row r="59" spans="1:15" ht="25.5">
      <c r="A59" s="26" t="s">
        <v>37</v>
      </c>
      <c r="B59" s="9" t="s">
        <v>100</v>
      </c>
      <c r="C59" s="59">
        <f aca="true" t="shared" si="19" ref="C59:C80">SUM(D59:O59)/12</f>
        <v>0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2"/>
    </row>
    <row r="60" spans="1:15" ht="12.75">
      <c r="A60" s="24" t="s">
        <v>38</v>
      </c>
      <c r="B60" s="10" t="s">
        <v>39</v>
      </c>
      <c r="C60" s="61">
        <f t="shared" si="19"/>
        <v>2.318</v>
      </c>
      <c r="D60" s="61">
        <f aca="true" t="shared" si="20" ref="D60:O60">D54-D57-D59</f>
        <v>2.568</v>
      </c>
      <c r="E60" s="61">
        <f t="shared" si="20"/>
        <v>2.468</v>
      </c>
      <c r="F60" s="61">
        <f t="shared" si="20"/>
        <v>2.368</v>
      </c>
      <c r="G60" s="61">
        <f t="shared" si="20"/>
        <v>2.268</v>
      </c>
      <c r="H60" s="61">
        <f t="shared" si="20"/>
        <v>2.168</v>
      </c>
      <c r="I60" s="61">
        <f t="shared" si="20"/>
        <v>2.068</v>
      </c>
      <c r="J60" s="61">
        <f t="shared" si="20"/>
        <v>2.068</v>
      </c>
      <c r="K60" s="61">
        <f t="shared" si="20"/>
        <v>2.168</v>
      </c>
      <c r="L60" s="61">
        <f t="shared" si="20"/>
        <v>2.268</v>
      </c>
      <c r="M60" s="61">
        <f t="shared" si="20"/>
        <v>2.368</v>
      </c>
      <c r="N60" s="61">
        <f t="shared" si="20"/>
        <v>2.468</v>
      </c>
      <c r="O60" s="72">
        <f t="shared" si="20"/>
        <v>2.568</v>
      </c>
    </row>
    <row r="61" spans="1:15" ht="12.75">
      <c r="A61" s="26" t="s">
        <v>40</v>
      </c>
      <c r="B61" s="11" t="s">
        <v>41</v>
      </c>
      <c r="C61" s="59">
        <f t="shared" si="19"/>
        <v>0</v>
      </c>
      <c r="D61" s="59">
        <f>D62+D65+D66</f>
        <v>0</v>
      </c>
      <c r="E61" s="59">
        <f aca="true" t="shared" si="21" ref="E61:O61">E62+E65+E66</f>
        <v>0</v>
      </c>
      <c r="F61" s="59">
        <f t="shared" si="21"/>
        <v>0</v>
      </c>
      <c r="G61" s="59">
        <f t="shared" si="21"/>
        <v>0</v>
      </c>
      <c r="H61" s="59">
        <f t="shared" si="21"/>
        <v>0</v>
      </c>
      <c r="I61" s="59">
        <f t="shared" si="21"/>
        <v>0</v>
      </c>
      <c r="J61" s="59">
        <f t="shared" si="21"/>
        <v>0</v>
      </c>
      <c r="K61" s="59">
        <f t="shared" si="21"/>
        <v>0</v>
      </c>
      <c r="L61" s="59">
        <f t="shared" si="21"/>
        <v>0</v>
      </c>
      <c r="M61" s="59">
        <f t="shared" si="21"/>
        <v>0</v>
      </c>
      <c r="N61" s="59">
        <f t="shared" si="21"/>
        <v>0</v>
      </c>
      <c r="O61" s="67">
        <f t="shared" si="21"/>
        <v>0</v>
      </c>
    </row>
    <row r="62" spans="1:15" ht="12.75">
      <c r="A62" s="26" t="s">
        <v>43</v>
      </c>
      <c r="B62" s="12" t="s">
        <v>80</v>
      </c>
      <c r="C62" s="59">
        <f t="shared" si="19"/>
        <v>0</v>
      </c>
      <c r="D62" s="59">
        <f>D63+D64</f>
        <v>0</v>
      </c>
      <c r="E62" s="59">
        <f aca="true" t="shared" si="22" ref="E62:O62">E63+E64</f>
        <v>0</v>
      </c>
      <c r="F62" s="59">
        <f t="shared" si="22"/>
        <v>0</v>
      </c>
      <c r="G62" s="59">
        <f t="shared" si="22"/>
        <v>0</v>
      </c>
      <c r="H62" s="59">
        <f t="shared" si="22"/>
        <v>0</v>
      </c>
      <c r="I62" s="59">
        <f t="shared" si="22"/>
        <v>0</v>
      </c>
      <c r="J62" s="59">
        <f t="shared" si="22"/>
        <v>0</v>
      </c>
      <c r="K62" s="59">
        <f t="shared" si="22"/>
        <v>0</v>
      </c>
      <c r="L62" s="59">
        <f t="shared" si="22"/>
        <v>0</v>
      </c>
      <c r="M62" s="59">
        <f t="shared" si="22"/>
        <v>0</v>
      </c>
      <c r="N62" s="59">
        <f t="shared" si="22"/>
        <v>0</v>
      </c>
      <c r="O62" s="67">
        <f t="shared" si="22"/>
        <v>0</v>
      </c>
    </row>
    <row r="63" spans="1:15" ht="12.75">
      <c r="A63" s="26" t="s">
        <v>102</v>
      </c>
      <c r="B63" s="14" t="s">
        <v>87</v>
      </c>
      <c r="C63" s="59">
        <f t="shared" si="19"/>
        <v>0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2"/>
    </row>
    <row r="64" spans="1:15" ht="12.75">
      <c r="A64" s="26" t="s">
        <v>103</v>
      </c>
      <c r="B64" s="14" t="s">
        <v>90</v>
      </c>
      <c r="C64" s="59">
        <f t="shared" si="19"/>
        <v>0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2"/>
    </row>
    <row r="65" spans="1:15" ht="12.75">
      <c r="A65" s="26" t="s">
        <v>44</v>
      </c>
      <c r="B65" s="16" t="s">
        <v>88</v>
      </c>
      <c r="C65" s="59">
        <f t="shared" si="19"/>
        <v>0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2"/>
    </row>
    <row r="66" spans="1:15" ht="12.75">
      <c r="A66" s="26" t="s">
        <v>45</v>
      </c>
      <c r="B66" s="16" t="s">
        <v>130</v>
      </c>
      <c r="C66" s="59">
        <f t="shared" si="19"/>
        <v>0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</row>
    <row r="67" spans="1:15" ht="12.75">
      <c r="A67" s="26" t="s">
        <v>46</v>
      </c>
      <c r="B67" s="11" t="s">
        <v>47</v>
      </c>
      <c r="C67" s="59">
        <f t="shared" si="19"/>
        <v>2.3179999999999996</v>
      </c>
      <c r="D67" s="59">
        <f>D68+D72+D73</f>
        <v>2.568</v>
      </c>
      <c r="E67" s="59">
        <f aca="true" t="shared" si="23" ref="E67:O67">E68+E72+E73</f>
        <v>2.468</v>
      </c>
      <c r="F67" s="59">
        <f t="shared" si="23"/>
        <v>2.368</v>
      </c>
      <c r="G67" s="59">
        <f t="shared" si="23"/>
        <v>2.268</v>
      </c>
      <c r="H67" s="59">
        <f t="shared" si="23"/>
        <v>2.168</v>
      </c>
      <c r="I67" s="59">
        <f t="shared" si="23"/>
        <v>2.068</v>
      </c>
      <c r="J67" s="59">
        <f t="shared" si="23"/>
        <v>2.068</v>
      </c>
      <c r="K67" s="59">
        <f t="shared" si="23"/>
        <v>2.168</v>
      </c>
      <c r="L67" s="59">
        <f t="shared" si="23"/>
        <v>2.268</v>
      </c>
      <c r="M67" s="59">
        <f t="shared" si="23"/>
        <v>2.368</v>
      </c>
      <c r="N67" s="59">
        <f t="shared" si="23"/>
        <v>2.468</v>
      </c>
      <c r="O67" s="67">
        <f t="shared" si="23"/>
        <v>2.5679999999999996</v>
      </c>
    </row>
    <row r="68" spans="1:15" ht="12.75">
      <c r="A68" s="27" t="s">
        <v>48</v>
      </c>
      <c r="B68" s="12" t="s">
        <v>49</v>
      </c>
      <c r="C68" s="59">
        <f t="shared" si="19"/>
        <v>0</v>
      </c>
      <c r="D68" s="59">
        <f>D69+D70+D71</f>
        <v>0</v>
      </c>
      <c r="E68" s="59">
        <f aca="true" t="shared" si="24" ref="E68:O68">E69+E70+E71</f>
        <v>0</v>
      </c>
      <c r="F68" s="59">
        <f t="shared" si="24"/>
        <v>0</v>
      </c>
      <c r="G68" s="59">
        <f t="shared" si="24"/>
        <v>0</v>
      </c>
      <c r="H68" s="59">
        <f t="shared" si="24"/>
        <v>0</v>
      </c>
      <c r="I68" s="59">
        <f t="shared" si="24"/>
        <v>0</v>
      </c>
      <c r="J68" s="59">
        <f t="shared" si="24"/>
        <v>0</v>
      </c>
      <c r="K68" s="59">
        <f t="shared" si="24"/>
        <v>0</v>
      </c>
      <c r="L68" s="59">
        <f t="shared" si="24"/>
        <v>0</v>
      </c>
      <c r="M68" s="59">
        <f t="shared" si="24"/>
        <v>0</v>
      </c>
      <c r="N68" s="59">
        <f t="shared" si="24"/>
        <v>0</v>
      </c>
      <c r="O68" s="67">
        <f t="shared" si="24"/>
        <v>0</v>
      </c>
    </row>
    <row r="69" spans="1:15" ht="12.75">
      <c r="A69" s="27" t="s">
        <v>50</v>
      </c>
      <c r="B69" s="18" t="s">
        <v>51</v>
      </c>
      <c r="C69" s="59">
        <f t="shared" si="19"/>
        <v>0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2"/>
    </row>
    <row r="70" spans="1:15" ht="12.75">
      <c r="A70" s="27" t="s">
        <v>52</v>
      </c>
      <c r="B70" s="18" t="s">
        <v>53</v>
      </c>
      <c r="C70" s="59">
        <f t="shared" si="19"/>
        <v>0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5" ht="12.75">
      <c r="A71" s="27" t="s">
        <v>54</v>
      </c>
      <c r="B71" s="18" t="s">
        <v>55</v>
      </c>
      <c r="C71" s="59">
        <f t="shared" si="19"/>
        <v>0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2"/>
    </row>
    <row r="72" spans="1:15" ht="12.75">
      <c r="A72" s="27" t="s">
        <v>56</v>
      </c>
      <c r="B72" s="12" t="s">
        <v>91</v>
      </c>
      <c r="C72" s="59">
        <f t="shared" si="19"/>
        <v>2.247583333333333</v>
      </c>
      <c r="D72" s="51">
        <f>D60-D76</f>
        <v>2.5380000000000003</v>
      </c>
      <c r="E72" s="51">
        <f aca="true" t="shared" si="25" ref="E72:O72">E60-E76</f>
        <v>2.438</v>
      </c>
      <c r="F72" s="51">
        <f t="shared" si="25"/>
        <v>2.338</v>
      </c>
      <c r="G72" s="51">
        <f t="shared" si="25"/>
        <v>2.238</v>
      </c>
      <c r="H72" s="51">
        <f t="shared" si="25"/>
        <v>2.1380000000000003</v>
      </c>
      <c r="I72" s="51">
        <f t="shared" si="25"/>
        <v>2.0380000000000003</v>
      </c>
      <c r="J72" s="51">
        <f t="shared" si="25"/>
        <v>2.0380000000000003</v>
      </c>
      <c r="K72" s="51">
        <f t="shared" si="25"/>
        <v>2.128</v>
      </c>
      <c r="L72" s="51">
        <f t="shared" si="25"/>
        <v>2.2279999999999998</v>
      </c>
      <c r="M72" s="51">
        <f t="shared" si="25"/>
        <v>2.328</v>
      </c>
      <c r="N72" s="51">
        <f t="shared" si="25"/>
        <v>2.423</v>
      </c>
      <c r="O72" s="51">
        <f t="shared" si="25"/>
        <v>2.098</v>
      </c>
    </row>
    <row r="73" spans="1:15" ht="12.75">
      <c r="A73" s="27" t="s">
        <v>57</v>
      </c>
      <c r="B73" s="12" t="s">
        <v>58</v>
      </c>
      <c r="C73" s="59">
        <f t="shared" si="19"/>
        <v>0.07041666666666667</v>
      </c>
      <c r="D73" s="59">
        <f>D74+D75</f>
        <v>0.03</v>
      </c>
      <c r="E73" s="59">
        <f aca="true" t="shared" si="26" ref="E73:O73">E74+E75</f>
        <v>0.03</v>
      </c>
      <c r="F73" s="59">
        <f t="shared" si="26"/>
        <v>0.03</v>
      </c>
      <c r="G73" s="59">
        <f t="shared" si="26"/>
        <v>0.03</v>
      </c>
      <c r="H73" s="59">
        <f t="shared" si="26"/>
        <v>0.03</v>
      </c>
      <c r="I73" s="59">
        <f t="shared" si="26"/>
        <v>0.03</v>
      </c>
      <c r="J73" s="59">
        <f t="shared" si="26"/>
        <v>0.03</v>
      </c>
      <c r="K73" s="59">
        <f t="shared" si="26"/>
        <v>0.04</v>
      </c>
      <c r="L73" s="59">
        <f t="shared" si="26"/>
        <v>0.04</v>
      </c>
      <c r="M73" s="59">
        <f t="shared" si="26"/>
        <v>0.04</v>
      </c>
      <c r="N73" s="59">
        <f t="shared" si="26"/>
        <v>0.045</v>
      </c>
      <c r="O73" s="67">
        <f t="shared" si="26"/>
        <v>0.47</v>
      </c>
    </row>
    <row r="74" spans="1:15" ht="12.75">
      <c r="A74" s="27" t="s">
        <v>105</v>
      </c>
      <c r="B74" s="18" t="s">
        <v>104</v>
      </c>
      <c r="C74" s="59">
        <f t="shared" si="19"/>
        <v>0</v>
      </c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5" ht="12.75">
      <c r="A75" s="27" t="s">
        <v>106</v>
      </c>
      <c r="B75" s="18" t="s">
        <v>58</v>
      </c>
      <c r="C75" s="59">
        <f t="shared" si="19"/>
        <v>0.07041666666666667</v>
      </c>
      <c r="D75" s="59">
        <f aca="true" t="shared" si="27" ref="D75:O75">D76+D77+D78+D79</f>
        <v>0.03</v>
      </c>
      <c r="E75" s="59">
        <f t="shared" si="27"/>
        <v>0.03</v>
      </c>
      <c r="F75" s="59">
        <f t="shared" si="27"/>
        <v>0.03</v>
      </c>
      <c r="G75" s="59">
        <f t="shared" si="27"/>
        <v>0.03</v>
      </c>
      <c r="H75" s="59">
        <f t="shared" si="27"/>
        <v>0.03</v>
      </c>
      <c r="I75" s="59">
        <f t="shared" si="27"/>
        <v>0.03</v>
      </c>
      <c r="J75" s="59">
        <f t="shared" si="27"/>
        <v>0.03</v>
      </c>
      <c r="K75" s="59">
        <f t="shared" si="27"/>
        <v>0.04</v>
      </c>
      <c r="L75" s="59">
        <f t="shared" si="27"/>
        <v>0.04</v>
      </c>
      <c r="M75" s="59">
        <f t="shared" si="27"/>
        <v>0.04</v>
      </c>
      <c r="N75" s="59">
        <f t="shared" si="27"/>
        <v>0.045</v>
      </c>
      <c r="O75" s="67">
        <f t="shared" si="27"/>
        <v>0.47</v>
      </c>
    </row>
    <row r="76" spans="1:15" ht="38.25">
      <c r="A76" s="27"/>
      <c r="B76" s="60" t="s">
        <v>108</v>
      </c>
      <c r="C76" s="59">
        <f t="shared" si="19"/>
        <v>0.07041666666666667</v>
      </c>
      <c r="D76" s="51">
        <v>0.03</v>
      </c>
      <c r="E76" s="51">
        <v>0.03</v>
      </c>
      <c r="F76" s="51">
        <v>0.03</v>
      </c>
      <c r="G76" s="51">
        <v>0.03</v>
      </c>
      <c r="H76" s="51">
        <v>0.03</v>
      </c>
      <c r="I76" s="51">
        <v>0.03</v>
      </c>
      <c r="J76" s="51">
        <v>0.03</v>
      </c>
      <c r="K76" s="51">
        <v>0.04</v>
      </c>
      <c r="L76" s="51">
        <v>0.04</v>
      </c>
      <c r="M76" s="51">
        <v>0.04</v>
      </c>
      <c r="N76" s="51">
        <v>0.045</v>
      </c>
      <c r="O76" s="52">
        <v>0.47</v>
      </c>
    </row>
    <row r="77" spans="1:15" ht="38.25">
      <c r="A77" s="27"/>
      <c r="B77" s="60" t="s">
        <v>109</v>
      </c>
      <c r="C77" s="59">
        <f t="shared" si="19"/>
        <v>0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5" ht="38.25">
      <c r="A78" s="27"/>
      <c r="B78" s="60" t="s">
        <v>110</v>
      </c>
      <c r="C78" s="59">
        <f t="shared" si="19"/>
        <v>0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2"/>
    </row>
    <row r="79" spans="1:15" ht="38.25">
      <c r="A79" s="27"/>
      <c r="B79" s="60" t="s">
        <v>111</v>
      </c>
      <c r="C79" s="59">
        <f t="shared" si="19"/>
        <v>0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2"/>
    </row>
    <row r="80" spans="1:15" ht="12.75">
      <c r="A80" s="27" t="s">
        <v>59</v>
      </c>
      <c r="B80" s="19" t="s">
        <v>60</v>
      </c>
      <c r="C80" s="61">
        <f t="shared" si="19"/>
        <v>2.3179999999999996</v>
      </c>
      <c r="D80" s="61">
        <f>D67+D61</f>
        <v>2.568</v>
      </c>
      <c r="E80" s="61">
        <f aca="true" t="shared" si="28" ref="E80:O80">E67+E61</f>
        <v>2.468</v>
      </c>
      <c r="F80" s="61">
        <f t="shared" si="28"/>
        <v>2.368</v>
      </c>
      <c r="G80" s="61">
        <f t="shared" si="28"/>
        <v>2.268</v>
      </c>
      <c r="H80" s="61">
        <f t="shared" si="28"/>
        <v>2.168</v>
      </c>
      <c r="I80" s="61">
        <f t="shared" si="28"/>
        <v>2.068</v>
      </c>
      <c r="J80" s="61">
        <f t="shared" si="28"/>
        <v>2.068</v>
      </c>
      <c r="K80" s="61">
        <f t="shared" si="28"/>
        <v>2.168</v>
      </c>
      <c r="L80" s="61">
        <f t="shared" si="28"/>
        <v>2.268</v>
      </c>
      <c r="M80" s="61">
        <f t="shared" si="28"/>
        <v>2.368</v>
      </c>
      <c r="N80" s="61">
        <f t="shared" si="28"/>
        <v>2.468</v>
      </c>
      <c r="O80" s="72">
        <f t="shared" si="28"/>
        <v>2.5679999999999996</v>
      </c>
    </row>
    <row r="81" spans="1:15" ht="13.5" thickBot="1">
      <c r="A81" s="28" t="s">
        <v>61</v>
      </c>
      <c r="B81" s="29" t="s">
        <v>62</v>
      </c>
      <c r="C81" s="82" t="str">
        <f aca="true" t="shared" si="29" ref="C81:O81">IF(ROUND(C60-C80,3)=0,"ОК","ОШИБКА")</f>
        <v>ОК</v>
      </c>
      <c r="D81" s="82" t="str">
        <f t="shared" si="29"/>
        <v>ОК</v>
      </c>
      <c r="E81" s="82" t="str">
        <f t="shared" si="29"/>
        <v>ОК</v>
      </c>
      <c r="F81" s="82" t="str">
        <f t="shared" si="29"/>
        <v>ОК</v>
      </c>
      <c r="G81" s="82" t="str">
        <f t="shared" si="29"/>
        <v>ОК</v>
      </c>
      <c r="H81" s="82" t="str">
        <f t="shared" si="29"/>
        <v>ОК</v>
      </c>
      <c r="I81" s="82" t="str">
        <f t="shared" si="29"/>
        <v>ОК</v>
      </c>
      <c r="J81" s="82" t="str">
        <f t="shared" si="29"/>
        <v>ОК</v>
      </c>
      <c r="K81" s="82" t="str">
        <f t="shared" si="29"/>
        <v>ОК</v>
      </c>
      <c r="L81" s="82" t="str">
        <f t="shared" si="29"/>
        <v>ОК</v>
      </c>
      <c r="M81" s="82" t="str">
        <f t="shared" si="29"/>
        <v>ОК</v>
      </c>
      <c r="N81" s="82" t="str">
        <f t="shared" si="29"/>
        <v>ОК</v>
      </c>
      <c r="O81" s="83" t="str">
        <f t="shared" si="29"/>
        <v>ОК</v>
      </c>
    </row>
    <row r="82" spans="1:15" ht="12.75">
      <c r="A82" s="84"/>
      <c r="B82" s="43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3"/>
    </row>
    <row r="83" spans="1:15" ht="12.75">
      <c r="A83" s="69"/>
      <c r="B83" s="189" t="s">
        <v>176</v>
      </c>
      <c r="C83" s="189"/>
      <c r="D83" s="189"/>
      <c r="E83" s="190" t="s">
        <v>196</v>
      </c>
      <c r="F83" s="190"/>
      <c r="G83" s="70"/>
      <c r="H83" s="70"/>
      <c r="I83" s="70"/>
      <c r="J83" s="70"/>
      <c r="K83" s="70"/>
      <c r="L83" s="70"/>
      <c r="M83" s="70"/>
      <c r="N83" s="70"/>
      <c r="O83" s="70"/>
    </row>
    <row r="84" spans="1:15" ht="13.5" thickBot="1">
      <c r="A84" s="69"/>
      <c r="B84" s="43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</row>
    <row r="85" spans="1:15" ht="14.25" customHeight="1">
      <c r="A85" s="200" t="s">
        <v>129</v>
      </c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2"/>
    </row>
    <row r="86" spans="1:15" ht="12.75">
      <c r="A86" s="207" t="s">
        <v>12</v>
      </c>
      <c r="B86" s="205" t="s">
        <v>13</v>
      </c>
      <c r="C86" s="208" t="s">
        <v>16</v>
      </c>
      <c r="D86" s="205" t="s">
        <v>76</v>
      </c>
      <c r="E86" s="205"/>
      <c r="F86" s="205"/>
      <c r="G86" s="205" t="s">
        <v>77</v>
      </c>
      <c r="H86" s="205"/>
      <c r="I86" s="205"/>
      <c r="J86" s="205" t="s">
        <v>78</v>
      </c>
      <c r="K86" s="205"/>
      <c r="L86" s="205"/>
      <c r="M86" s="205" t="s">
        <v>79</v>
      </c>
      <c r="N86" s="205"/>
      <c r="O86" s="206"/>
    </row>
    <row r="87" spans="1:15" ht="12.75">
      <c r="A87" s="207"/>
      <c r="B87" s="205"/>
      <c r="C87" s="209"/>
      <c r="D87" s="109" t="s">
        <v>64</v>
      </c>
      <c r="E87" s="109" t="s">
        <v>65</v>
      </c>
      <c r="F87" s="109" t="s">
        <v>66</v>
      </c>
      <c r="G87" s="109" t="s">
        <v>67</v>
      </c>
      <c r="H87" s="109" t="s">
        <v>68</v>
      </c>
      <c r="I87" s="109" t="s">
        <v>69</v>
      </c>
      <c r="J87" s="109" t="s">
        <v>70</v>
      </c>
      <c r="K87" s="109" t="s">
        <v>71</v>
      </c>
      <c r="L87" s="109" t="s">
        <v>72</v>
      </c>
      <c r="M87" s="109" t="s">
        <v>73</v>
      </c>
      <c r="N87" s="109" t="s">
        <v>74</v>
      </c>
      <c r="O87" s="110" t="s">
        <v>75</v>
      </c>
    </row>
    <row r="88" spans="1:15" ht="51">
      <c r="A88" s="207"/>
      <c r="B88" s="205"/>
      <c r="C88" s="210"/>
      <c r="D88" s="77" t="s">
        <v>107</v>
      </c>
      <c r="E88" s="77" t="s">
        <v>107</v>
      </c>
      <c r="F88" s="77" t="s">
        <v>107</v>
      </c>
      <c r="G88" s="77" t="s">
        <v>107</v>
      </c>
      <c r="H88" s="77" t="s">
        <v>107</v>
      </c>
      <c r="I88" s="77" t="s">
        <v>107</v>
      </c>
      <c r="J88" s="77" t="s">
        <v>107</v>
      </c>
      <c r="K88" s="77" t="s">
        <v>107</v>
      </c>
      <c r="L88" s="77" t="s">
        <v>107</v>
      </c>
      <c r="M88" s="77" t="s">
        <v>107</v>
      </c>
      <c r="N88" s="77" t="s">
        <v>107</v>
      </c>
      <c r="O88" s="78" t="s">
        <v>107</v>
      </c>
    </row>
    <row r="89" spans="1:15" ht="12.75">
      <c r="A89" s="108">
        <v>1</v>
      </c>
      <c r="B89" s="109">
        <v>2</v>
      </c>
      <c r="C89" s="109">
        <v>3</v>
      </c>
      <c r="D89" s="109">
        <v>4</v>
      </c>
      <c r="E89" s="109">
        <v>5</v>
      </c>
      <c r="F89" s="109">
        <v>6</v>
      </c>
      <c r="G89" s="109">
        <v>7</v>
      </c>
      <c r="H89" s="109">
        <v>8</v>
      </c>
      <c r="I89" s="109">
        <v>9</v>
      </c>
      <c r="J89" s="109">
        <v>10</v>
      </c>
      <c r="K89" s="109">
        <v>11</v>
      </c>
      <c r="L89" s="109">
        <v>12</v>
      </c>
      <c r="M89" s="109">
        <v>13</v>
      </c>
      <c r="N89" s="109">
        <v>14</v>
      </c>
      <c r="O89" s="110">
        <v>15</v>
      </c>
    </row>
    <row r="90" spans="1:15" ht="12.75">
      <c r="A90" s="108"/>
      <c r="B90" s="80" t="s">
        <v>112</v>
      </c>
      <c r="C90" s="81">
        <f>SUM(D90:O90)</f>
        <v>6713</v>
      </c>
      <c r="D90" s="53">
        <v>692</v>
      </c>
      <c r="E90" s="53">
        <v>648</v>
      </c>
      <c r="F90" s="53">
        <v>559</v>
      </c>
      <c r="G90" s="53">
        <v>515</v>
      </c>
      <c r="H90" s="53">
        <v>442</v>
      </c>
      <c r="I90" s="53">
        <v>412</v>
      </c>
      <c r="J90" s="53">
        <v>442</v>
      </c>
      <c r="K90" s="53">
        <v>486</v>
      </c>
      <c r="L90" s="53">
        <v>559</v>
      </c>
      <c r="M90" s="53">
        <v>589</v>
      </c>
      <c r="N90" s="53">
        <v>662</v>
      </c>
      <c r="O90" s="107">
        <v>707</v>
      </c>
    </row>
    <row r="91" spans="1:15" ht="12.75">
      <c r="A91" s="108"/>
      <c r="B91" s="80" t="s">
        <v>62</v>
      </c>
      <c r="C91" s="106" t="str">
        <f>IF(C90&gt;8760,"Ошибка","ОК")</f>
        <v>ОК</v>
      </c>
      <c r="D91" s="109" t="str">
        <f>IF(D90&gt;744,"Ошибка","ОК")</f>
        <v>ОК</v>
      </c>
      <c r="E91" s="109" t="str">
        <f>IF(E90&gt;672,"Ошибка","ОК")</f>
        <v>ОК</v>
      </c>
      <c r="F91" s="109" t="str">
        <f>IF(F90&gt;744,"Ошибка","ОК")</f>
        <v>ОК</v>
      </c>
      <c r="G91" s="109" t="str">
        <f>IF(G90&gt;720,"Ошибка","ОК")</f>
        <v>ОК</v>
      </c>
      <c r="H91" s="109" t="str">
        <f>IF(H90&gt;744,"Ошибка","ОК")</f>
        <v>ОК</v>
      </c>
      <c r="I91" s="109" t="str">
        <f>IF(I90&gt;720,"Ошибка","ОК")</f>
        <v>ОК</v>
      </c>
      <c r="J91" s="109" t="str">
        <f>IF(J90&gt;744,"Ошибка","ОК")</f>
        <v>ОК</v>
      </c>
      <c r="K91" s="109" t="str">
        <f>IF(K90&gt;744,"Ошибка","ОК")</f>
        <v>ОК</v>
      </c>
      <c r="L91" s="109" t="str">
        <f>IF(L90&gt;720,"Ошибка","ОК")</f>
        <v>ОК</v>
      </c>
      <c r="M91" s="109" t="str">
        <f>IF(M90&gt;744,"Ошибка","ОК")</f>
        <v>ОК</v>
      </c>
      <c r="N91" s="109" t="str">
        <f>IF(N90&gt;720,"Ошибка","ОК")</f>
        <v>ОК</v>
      </c>
      <c r="O91" s="110" t="str">
        <f>IF(O90&gt;744,"Ошибка","ОК")</f>
        <v>ОК</v>
      </c>
    </row>
    <row r="92" spans="1:15" ht="12.75">
      <c r="A92" s="23" t="s">
        <v>21</v>
      </c>
      <c r="B92" s="7" t="s">
        <v>96</v>
      </c>
      <c r="C92" s="61">
        <f>SUM(D92:O92)/12</f>
        <v>2.333333333333333</v>
      </c>
      <c r="D92" s="111">
        <v>2.5</v>
      </c>
      <c r="E92" s="111">
        <v>2.5</v>
      </c>
      <c r="F92" s="111">
        <v>2.4</v>
      </c>
      <c r="G92" s="111">
        <v>2.3</v>
      </c>
      <c r="H92" s="111">
        <v>2.2</v>
      </c>
      <c r="I92" s="111">
        <v>2.1</v>
      </c>
      <c r="J92" s="111">
        <v>2.1</v>
      </c>
      <c r="K92" s="111">
        <v>2.2</v>
      </c>
      <c r="L92" s="111">
        <v>2.3</v>
      </c>
      <c r="M92" s="111">
        <v>2.4</v>
      </c>
      <c r="N92" s="111">
        <v>2.5</v>
      </c>
      <c r="O92" s="112">
        <v>2.5</v>
      </c>
    </row>
    <row r="93" spans="1:15" ht="12.75">
      <c r="A93" s="24" t="s">
        <v>23</v>
      </c>
      <c r="B93" s="8" t="s">
        <v>97</v>
      </c>
      <c r="C93" s="61">
        <f>SUM(D93:O93)/12</f>
        <v>0.03200000000000001</v>
      </c>
      <c r="D93" s="111">
        <v>0.032</v>
      </c>
      <c r="E93" s="111">
        <v>0.032</v>
      </c>
      <c r="F93" s="111">
        <v>0.032</v>
      </c>
      <c r="G93" s="111">
        <v>0.032</v>
      </c>
      <c r="H93" s="111">
        <v>0.032</v>
      </c>
      <c r="I93" s="111">
        <v>0.032</v>
      </c>
      <c r="J93" s="111">
        <v>0.032</v>
      </c>
      <c r="K93" s="111">
        <v>0.032</v>
      </c>
      <c r="L93" s="111">
        <v>0.032</v>
      </c>
      <c r="M93" s="111">
        <v>0.032</v>
      </c>
      <c r="N93" s="111">
        <v>0.032</v>
      </c>
      <c r="O93" s="111">
        <v>0.032</v>
      </c>
    </row>
    <row r="94" spans="1:15" ht="12.75">
      <c r="A94" s="25" t="s">
        <v>25</v>
      </c>
      <c r="B94" s="9" t="s">
        <v>26</v>
      </c>
      <c r="C94" s="65">
        <f>IF(C92=0,0,C93/C92)</f>
        <v>0.013714285714285719</v>
      </c>
      <c r="D94" s="65">
        <f>IF(D92=0,0,D93/D92)</f>
        <v>0.0128</v>
      </c>
      <c r="E94" s="65">
        <f aca="true" t="shared" si="30" ref="E94:O94">IF(E92=0,0,E93/E92)</f>
        <v>0.0128</v>
      </c>
      <c r="F94" s="65">
        <f t="shared" si="30"/>
        <v>0.013333333333333334</v>
      </c>
      <c r="G94" s="65">
        <f t="shared" si="30"/>
        <v>0.01391304347826087</v>
      </c>
      <c r="H94" s="65">
        <f t="shared" si="30"/>
        <v>0.014545454545454545</v>
      </c>
      <c r="I94" s="65">
        <f t="shared" si="30"/>
        <v>0.015238095238095238</v>
      </c>
      <c r="J94" s="65">
        <f t="shared" si="30"/>
        <v>0.015238095238095238</v>
      </c>
      <c r="K94" s="65">
        <f t="shared" si="30"/>
        <v>0.014545454545454545</v>
      </c>
      <c r="L94" s="65">
        <f t="shared" si="30"/>
        <v>0.01391304347826087</v>
      </c>
      <c r="M94" s="65">
        <f t="shared" si="30"/>
        <v>0.013333333333333334</v>
      </c>
      <c r="N94" s="65">
        <f t="shared" si="30"/>
        <v>0.0128</v>
      </c>
      <c r="O94" s="66">
        <f t="shared" si="30"/>
        <v>0.0128</v>
      </c>
    </row>
    <row r="95" spans="1:15" ht="12.75">
      <c r="A95" s="24" t="s">
        <v>27</v>
      </c>
      <c r="B95" s="7" t="s">
        <v>98</v>
      </c>
      <c r="C95" s="61">
        <f>SUM(D95:O95)/12</f>
        <v>2.301333333333333</v>
      </c>
      <c r="D95" s="61">
        <f aca="true" t="shared" si="31" ref="D95:O95">SUM(D96:D97)</f>
        <v>2.468</v>
      </c>
      <c r="E95" s="61">
        <f t="shared" si="31"/>
        <v>2.468</v>
      </c>
      <c r="F95" s="61">
        <f t="shared" si="31"/>
        <v>2.368</v>
      </c>
      <c r="G95" s="61">
        <f t="shared" si="31"/>
        <v>2.268</v>
      </c>
      <c r="H95" s="61">
        <f t="shared" si="31"/>
        <v>2.168</v>
      </c>
      <c r="I95" s="61">
        <f t="shared" si="31"/>
        <v>2.068</v>
      </c>
      <c r="J95" s="61">
        <f t="shared" si="31"/>
        <v>2.068</v>
      </c>
      <c r="K95" s="61">
        <f t="shared" si="31"/>
        <v>2.168</v>
      </c>
      <c r="L95" s="61">
        <f t="shared" si="31"/>
        <v>2.268</v>
      </c>
      <c r="M95" s="61">
        <f t="shared" si="31"/>
        <v>2.368</v>
      </c>
      <c r="N95" s="61">
        <f t="shared" si="31"/>
        <v>2.468</v>
      </c>
      <c r="O95" s="72">
        <f t="shared" si="31"/>
        <v>2.468</v>
      </c>
    </row>
    <row r="96" spans="1:15" ht="12.75">
      <c r="A96" s="26" t="s">
        <v>29</v>
      </c>
      <c r="B96" s="9" t="s">
        <v>30</v>
      </c>
      <c r="C96" s="59">
        <f>SUM(D96:O96)/12</f>
        <v>2.301333333333333</v>
      </c>
      <c r="D96" s="59">
        <f>D92-D93</f>
        <v>2.468</v>
      </c>
      <c r="E96" s="59">
        <f aca="true" t="shared" si="32" ref="E96:O96">E92-E93</f>
        <v>2.468</v>
      </c>
      <c r="F96" s="59">
        <f t="shared" si="32"/>
        <v>2.368</v>
      </c>
      <c r="G96" s="59">
        <f t="shared" si="32"/>
        <v>2.268</v>
      </c>
      <c r="H96" s="59">
        <f t="shared" si="32"/>
        <v>2.168</v>
      </c>
      <c r="I96" s="59">
        <f t="shared" si="32"/>
        <v>2.068</v>
      </c>
      <c r="J96" s="59">
        <f t="shared" si="32"/>
        <v>2.068</v>
      </c>
      <c r="K96" s="59">
        <f t="shared" si="32"/>
        <v>2.168</v>
      </c>
      <c r="L96" s="59">
        <f t="shared" si="32"/>
        <v>2.268</v>
      </c>
      <c r="M96" s="59">
        <f t="shared" si="32"/>
        <v>2.368</v>
      </c>
      <c r="N96" s="59">
        <f t="shared" si="32"/>
        <v>2.468</v>
      </c>
      <c r="O96" s="67">
        <f t="shared" si="32"/>
        <v>2.468</v>
      </c>
    </row>
    <row r="97" spans="1:15" ht="12.75">
      <c r="A97" s="26" t="s">
        <v>31</v>
      </c>
      <c r="B97" s="9" t="s">
        <v>32</v>
      </c>
      <c r="C97" s="59">
        <f>SUM(D97:O97)/12</f>
        <v>0</v>
      </c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2.75">
      <c r="A98" s="24" t="s">
        <v>34</v>
      </c>
      <c r="B98" s="10" t="s">
        <v>99</v>
      </c>
      <c r="C98" s="61">
        <f>SUM(D98:O98)/12</f>
        <v>0</v>
      </c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2"/>
    </row>
    <row r="99" spans="1:15" ht="12.75">
      <c r="A99" s="26" t="s">
        <v>35</v>
      </c>
      <c r="B99" s="9" t="s">
        <v>36</v>
      </c>
      <c r="C99" s="65">
        <f aca="true" t="shared" si="33" ref="C99:O99">IF(C95=0,0,C98/C95)</f>
        <v>0</v>
      </c>
      <c r="D99" s="65">
        <f t="shared" si="33"/>
        <v>0</v>
      </c>
      <c r="E99" s="65">
        <f t="shared" si="33"/>
        <v>0</v>
      </c>
      <c r="F99" s="65">
        <f t="shared" si="33"/>
        <v>0</v>
      </c>
      <c r="G99" s="65">
        <f t="shared" si="33"/>
        <v>0</v>
      </c>
      <c r="H99" s="65">
        <f t="shared" si="33"/>
        <v>0</v>
      </c>
      <c r="I99" s="65">
        <f t="shared" si="33"/>
        <v>0</v>
      </c>
      <c r="J99" s="65">
        <f t="shared" si="33"/>
        <v>0</v>
      </c>
      <c r="K99" s="65">
        <f t="shared" si="33"/>
        <v>0</v>
      </c>
      <c r="L99" s="65">
        <f t="shared" si="33"/>
        <v>0</v>
      </c>
      <c r="M99" s="65">
        <f t="shared" si="33"/>
        <v>0</v>
      </c>
      <c r="N99" s="65">
        <f t="shared" si="33"/>
        <v>0</v>
      </c>
      <c r="O99" s="66">
        <f t="shared" si="33"/>
        <v>0</v>
      </c>
    </row>
    <row r="100" spans="1:15" ht="25.5">
      <c r="A100" s="26" t="s">
        <v>37</v>
      </c>
      <c r="B100" s="9" t="s">
        <v>100</v>
      </c>
      <c r="C100" s="59">
        <f aca="true" t="shared" si="34" ref="C100:C121">SUM(D100:O100)/12</f>
        <v>0</v>
      </c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2"/>
    </row>
    <row r="101" spans="1:15" ht="12.75">
      <c r="A101" s="24" t="s">
        <v>38</v>
      </c>
      <c r="B101" s="10" t="s">
        <v>39</v>
      </c>
      <c r="C101" s="61">
        <f t="shared" si="34"/>
        <v>2.301333333333333</v>
      </c>
      <c r="D101" s="61">
        <f aca="true" t="shared" si="35" ref="D101:O101">D95-D98-D100</f>
        <v>2.468</v>
      </c>
      <c r="E101" s="61">
        <f t="shared" si="35"/>
        <v>2.468</v>
      </c>
      <c r="F101" s="61">
        <f t="shared" si="35"/>
        <v>2.368</v>
      </c>
      <c r="G101" s="61">
        <f t="shared" si="35"/>
        <v>2.268</v>
      </c>
      <c r="H101" s="61">
        <f t="shared" si="35"/>
        <v>2.168</v>
      </c>
      <c r="I101" s="61">
        <f t="shared" si="35"/>
        <v>2.068</v>
      </c>
      <c r="J101" s="61">
        <f t="shared" si="35"/>
        <v>2.068</v>
      </c>
      <c r="K101" s="61">
        <f t="shared" si="35"/>
        <v>2.168</v>
      </c>
      <c r="L101" s="61">
        <f t="shared" si="35"/>
        <v>2.268</v>
      </c>
      <c r="M101" s="61">
        <f t="shared" si="35"/>
        <v>2.368</v>
      </c>
      <c r="N101" s="61">
        <f t="shared" si="35"/>
        <v>2.468</v>
      </c>
      <c r="O101" s="72">
        <f t="shared" si="35"/>
        <v>2.468</v>
      </c>
    </row>
    <row r="102" spans="1:15" ht="12.75">
      <c r="A102" s="26" t="s">
        <v>40</v>
      </c>
      <c r="B102" s="11" t="s">
        <v>41</v>
      </c>
      <c r="C102" s="59">
        <f t="shared" si="34"/>
        <v>0</v>
      </c>
      <c r="D102" s="59">
        <f>D103+D106+D107</f>
        <v>0</v>
      </c>
      <c r="E102" s="59">
        <f aca="true" t="shared" si="36" ref="E102:O102">E103+E106+E107</f>
        <v>0</v>
      </c>
      <c r="F102" s="59">
        <f t="shared" si="36"/>
        <v>0</v>
      </c>
      <c r="G102" s="59">
        <f t="shared" si="36"/>
        <v>0</v>
      </c>
      <c r="H102" s="59">
        <f t="shared" si="36"/>
        <v>0</v>
      </c>
      <c r="I102" s="59">
        <f t="shared" si="36"/>
        <v>0</v>
      </c>
      <c r="J102" s="59">
        <f t="shared" si="36"/>
        <v>0</v>
      </c>
      <c r="K102" s="59">
        <f t="shared" si="36"/>
        <v>0</v>
      </c>
      <c r="L102" s="59">
        <f t="shared" si="36"/>
        <v>0</v>
      </c>
      <c r="M102" s="59">
        <f t="shared" si="36"/>
        <v>0</v>
      </c>
      <c r="N102" s="59">
        <f t="shared" si="36"/>
        <v>0</v>
      </c>
      <c r="O102" s="67">
        <f t="shared" si="36"/>
        <v>0</v>
      </c>
    </row>
    <row r="103" spans="1:15" ht="12.75">
      <c r="A103" s="26" t="s">
        <v>43</v>
      </c>
      <c r="B103" s="12" t="s">
        <v>80</v>
      </c>
      <c r="C103" s="59">
        <f t="shared" si="34"/>
        <v>0</v>
      </c>
      <c r="D103" s="59">
        <f>D104+D105</f>
        <v>0</v>
      </c>
      <c r="E103" s="59">
        <f aca="true" t="shared" si="37" ref="E103:O103">E104+E105</f>
        <v>0</v>
      </c>
      <c r="F103" s="59">
        <f t="shared" si="37"/>
        <v>0</v>
      </c>
      <c r="G103" s="59">
        <f t="shared" si="37"/>
        <v>0</v>
      </c>
      <c r="H103" s="59">
        <f t="shared" si="37"/>
        <v>0</v>
      </c>
      <c r="I103" s="59">
        <f t="shared" si="37"/>
        <v>0</v>
      </c>
      <c r="J103" s="59">
        <f t="shared" si="37"/>
        <v>0</v>
      </c>
      <c r="K103" s="59">
        <f t="shared" si="37"/>
        <v>0</v>
      </c>
      <c r="L103" s="59">
        <f t="shared" si="37"/>
        <v>0</v>
      </c>
      <c r="M103" s="59">
        <f t="shared" si="37"/>
        <v>0</v>
      </c>
      <c r="N103" s="59">
        <f t="shared" si="37"/>
        <v>0</v>
      </c>
      <c r="O103" s="67">
        <f t="shared" si="37"/>
        <v>0</v>
      </c>
    </row>
    <row r="104" spans="1:15" ht="12.75">
      <c r="A104" s="26" t="s">
        <v>102</v>
      </c>
      <c r="B104" s="14" t="s">
        <v>87</v>
      </c>
      <c r="C104" s="59">
        <f t="shared" si="34"/>
        <v>0</v>
      </c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2"/>
    </row>
    <row r="105" spans="1:15" ht="12.75">
      <c r="A105" s="26" t="s">
        <v>103</v>
      </c>
      <c r="B105" s="14" t="s">
        <v>90</v>
      </c>
      <c r="C105" s="59">
        <f t="shared" si="34"/>
        <v>0</v>
      </c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2"/>
    </row>
    <row r="106" spans="1:15" ht="12.75">
      <c r="A106" s="26" t="s">
        <v>44</v>
      </c>
      <c r="B106" s="16" t="s">
        <v>88</v>
      </c>
      <c r="C106" s="59">
        <f t="shared" si="34"/>
        <v>0</v>
      </c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2"/>
    </row>
    <row r="107" spans="1:15" ht="12.75">
      <c r="A107" s="26" t="s">
        <v>45</v>
      </c>
      <c r="B107" s="16" t="s">
        <v>130</v>
      </c>
      <c r="C107" s="59">
        <f t="shared" si="34"/>
        <v>0</v>
      </c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</row>
    <row r="108" spans="1:15" ht="12.75">
      <c r="A108" s="26" t="s">
        <v>46</v>
      </c>
      <c r="B108" s="11" t="s">
        <v>47</v>
      </c>
      <c r="C108" s="59">
        <f t="shared" si="34"/>
        <v>2.301333333333333</v>
      </c>
      <c r="D108" s="59">
        <f>D109+D113+D114</f>
        <v>2.468</v>
      </c>
      <c r="E108" s="59">
        <f aca="true" t="shared" si="38" ref="E108:O108">E109+E113+E114</f>
        <v>2.468</v>
      </c>
      <c r="F108" s="59">
        <f t="shared" si="38"/>
        <v>2.368</v>
      </c>
      <c r="G108" s="59">
        <f t="shared" si="38"/>
        <v>2.268</v>
      </c>
      <c r="H108" s="59">
        <f t="shared" si="38"/>
        <v>2.168</v>
      </c>
      <c r="I108" s="59">
        <f t="shared" si="38"/>
        <v>2.068</v>
      </c>
      <c r="J108" s="59">
        <f t="shared" si="38"/>
        <v>2.068</v>
      </c>
      <c r="K108" s="59">
        <f t="shared" si="38"/>
        <v>2.168</v>
      </c>
      <c r="L108" s="59">
        <f t="shared" si="38"/>
        <v>2.268</v>
      </c>
      <c r="M108" s="59">
        <f t="shared" si="38"/>
        <v>2.368</v>
      </c>
      <c r="N108" s="59">
        <f t="shared" si="38"/>
        <v>2.468</v>
      </c>
      <c r="O108" s="67">
        <f t="shared" si="38"/>
        <v>2.468</v>
      </c>
    </row>
    <row r="109" spans="1:15" ht="12.75">
      <c r="A109" s="27" t="s">
        <v>48</v>
      </c>
      <c r="B109" s="12" t="s">
        <v>49</v>
      </c>
      <c r="C109" s="59">
        <f t="shared" si="34"/>
        <v>0</v>
      </c>
      <c r="D109" s="59">
        <f>D110+D111+D112</f>
        <v>0</v>
      </c>
      <c r="E109" s="59">
        <f aca="true" t="shared" si="39" ref="E109:O109">E110+E111+E112</f>
        <v>0</v>
      </c>
      <c r="F109" s="59">
        <f t="shared" si="39"/>
        <v>0</v>
      </c>
      <c r="G109" s="59">
        <f t="shared" si="39"/>
        <v>0</v>
      </c>
      <c r="H109" s="59">
        <f t="shared" si="39"/>
        <v>0</v>
      </c>
      <c r="I109" s="59">
        <f t="shared" si="39"/>
        <v>0</v>
      </c>
      <c r="J109" s="59">
        <f t="shared" si="39"/>
        <v>0</v>
      </c>
      <c r="K109" s="59">
        <f t="shared" si="39"/>
        <v>0</v>
      </c>
      <c r="L109" s="59">
        <f t="shared" si="39"/>
        <v>0</v>
      </c>
      <c r="M109" s="59">
        <f t="shared" si="39"/>
        <v>0</v>
      </c>
      <c r="N109" s="59">
        <f t="shared" si="39"/>
        <v>0</v>
      </c>
      <c r="O109" s="67">
        <f t="shared" si="39"/>
        <v>0</v>
      </c>
    </row>
    <row r="110" spans="1:15" ht="12.75">
      <c r="A110" s="27" t="s">
        <v>50</v>
      </c>
      <c r="B110" s="18" t="s">
        <v>51</v>
      </c>
      <c r="C110" s="59">
        <f t="shared" si="34"/>
        <v>0</v>
      </c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2"/>
    </row>
    <row r="111" spans="1:15" ht="12.75">
      <c r="A111" s="27" t="s">
        <v>52</v>
      </c>
      <c r="B111" s="18" t="s">
        <v>53</v>
      </c>
      <c r="C111" s="59">
        <f t="shared" si="34"/>
        <v>0</v>
      </c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2"/>
    </row>
    <row r="112" spans="1:15" ht="12.75">
      <c r="A112" s="27" t="s">
        <v>54</v>
      </c>
      <c r="B112" s="18" t="s">
        <v>55</v>
      </c>
      <c r="C112" s="59">
        <f t="shared" si="34"/>
        <v>0</v>
      </c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2"/>
    </row>
    <row r="113" spans="1:15" ht="12.75">
      <c r="A113" s="27" t="s">
        <v>56</v>
      </c>
      <c r="B113" s="12" t="s">
        <v>91</v>
      </c>
      <c r="C113" s="59">
        <f t="shared" si="34"/>
        <v>2.22925</v>
      </c>
      <c r="D113" s="51">
        <f>D101-D117</f>
        <v>2.428</v>
      </c>
      <c r="E113" s="51">
        <f aca="true" t="shared" si="40" ref="E113:O113">E101-E117</f>
        <v>2.428</v>
      </c>
      <c r="F113" s="51">
        <f t="shared" si="40"/>
        <v>2.338</v>
      </c>
      <c r="G113" s="51">
        <f t="shared" si="40"/>
        <v>2.238</v>
      </c>
      <c r="H113" s="51">
        <f t="shared" si="40"/>
        <v>2.1380000000000003</v>
      </c>
      <c r="I113" s="51">
        <f t="shared" si="40"/>
        <v>2.0380000000000003</v>
      </c>
      <c r="J113" s="51">
        <f t="shared" si="40"/>
        <v>2.0380000000000003</v>
      </c>
      <c r="K113" s="51">
        <f t="shared" si="40"/>
        <v>2.128</v>
      </c>
      <c r="L113" s="51">
        <f t="shared" si="40"/>
        <v>2.2279999999999998</v>
      </c>
      <c r="M113" s="51">
        <f t="shared" si="40"/>
        <v>2.328</v>
      </c>
      <c r="N113" s="51">
        <f t="shared" si="40"/>
        <v>2.423</v>
      </c>
      <c r="O113" s="51">
        <f t="shared" si="40"/>
        <v>1.998</v>
      </c>
    </row>
    <row r="114" spans="1:15" ht="12.75">
      <c r="A114" s="27" t="s">
        <v>57</v>
      </c>
      <c r="B114" s="12" t="s">
        <v>58</v>
      </c>
      <c r="C114" s="59">
        <f t="shared" si="34"/>
        <v>0.07208333333333333</v>
      </c>
      <c r="D114" s="59">
        <f>D115+D116</f>
        <v>0.04</v>
      </c>
      <c r="E114" s="59">
        <f aca="true" t="shared" si="41" ref="E114:O114">E115+E116</f>
        <v>0.04</v>
      </c>
      <c r="F114" s="59">
        <f t="shared" si="41"/>
        <v>0.03</v>
      </c>
      <c r="G114" s="59">
        <f t="shared" si="41"/>
        <v>0.03</v>
      </c>
      <c r="H114" s="59">
        <f t="shared" si="41"/>
        <v>0.03</v>
      </c>
      <c r="I114" s="59">
        <f t="shared" si="41"/>
        <v>0.03</v>
      </c>
      <c r="J114" s="59">
        <f t="shared" si="41"/>
        <v>0.03</v>
      </c>
      <c r="K114" s="59">
        <f t="shared" si="41"/>
        <v>0.04</v>
      </c>
      <c r="L114" s="59">
        <f t="shared" si="41"/>
        <v>0.04</v>
      </c>
      <c r="M114" s="59">
        <f t="shared" si="41"/>
        <v>0.04</v>
      </c>
      <c r="N114" s="59">
        <f t="shared" si="41"/>
        <v>0.045</v>
      </c>
      <c r="O114" s="67">
        <f t="shared" si="41"/>
        <v>0.47</v>
      </c>
    </row>
    <row r="115" spans="1:15" ht="12.75">
      <c r="A115" s="27" t="s">
        <v>105</v>
      </c>
      <c r="B115" s="18" t="s">
        <v>104</v>
      </c>
      <c r="C115" s="59">
        <f t="shared" si="34"/>
        <v>0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2"/>
    </row>
    <row r="116" spans="1:15" ht="12.75">
      <c r="A116" s="27" t="s">
        <v>106</v>
      </c>
      <c r="B116" s="18" t="s">
        <v>58</v>
      </c>
      <c r="C116" s="59">
        <f t="shared" si="34"/>
        <v>0.07208333333333333</v>
      </c>
      <c r="D116" s="59">
        <f aca="true" t="shared" si="42" ref="D116:O116">D117+D118+D119+D120</f>
        <v>0.04</v>
      </c>
      <c r="E116" s="59">
        <f t="shared" si="42"/>
        <v>0.04</v>
      </c>
      <c r="F116" s="59">
        <f t="shared" si="42"/>
        <v>0.03</v>
      </c>
      <c r="G116" s="59">
        <f t="shared" si="42"/>
        <v>0.03</v>
      </c>
      <c r="H116" s="59">
        <f t="shared" si="42"/>
        <v>0.03</v>
      </c>
      <c r="I116" s="59">
        <f t="shared" si="42"/>
        <v>0.03</v>
      </c>
      <c r="J116" s="59">
        <f t="shared" si="42"/>
        <v>0.03</v>
      </c>
      <c r="K116" s="59">
        <f t="shared" si="42"/>
        <v>0.04</v>
      </c>
      <c r="L116" s="59">
        <f t="shared" si="42"/>
        <v>0.04</v>
      </c>
      <c r="M116" s="59">
        <f t="shared" si="42"/>
        <v>0.04</v>
      </c>
      <c r="N116" s="59">
        <f t="shared" si="42"/>
        <v>0.045</v>
      </c>
      <c r="O116" s="67">
        <f t="shared" si="42"/>
        <v>0.47</v>
      </c>
    </row>
    <row r="117" spans="1:15" ht="38.25">
      <c r="A117" s="27"/>
      <c r="B117" s="60" t="s">
        <v>108</v>
      </c>
      <c r="C117" s="59">
        <f t="shared" si="34"/>
        <v>0.07208333333333333</v>
      </c>
      <c r="D117" s="51">
        <v>0.04</v>
      </c>
      <c r="E117" s="51">
        <v>0.04</v>
      </c>
      <c r="F117" s="51">
        <v>0.03</v>
      </c>
      <c r="G117" s="51">
        <v>0.03</v>
      </c>
      <c r="H117" s="51">
        <v>0.03</v>
      </c>
      <c r="I117" s="51">
        <v>0.03</v>
      </c>
      <c r="J117" s="51">
        <v>0.03</v>
      </c>
      <c r="K117" s="51">
        <v>0.04</v>
      </c>
      <c r="L117" s="51">
        <v>0.04</v>
      </c>
      <c r="M117" s="51">
        <v>0.04</v>
      </c>
      <c r="N117" s="51">
        <v>0.045</v>
      </c>
      <c r="O117" s="52">
        <v>0.47</v>
      </c>
    </row>
    <row r="118" spans="1:15" ht="38.25">
      <c r="A118" s="27"/>
      <c r="B118" s="60" t="s">
        <v>109</v>
      </c>
      <c r="C118" s="59">
        <f t="shared" si="34"/>
        <v>0</v>
      </c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2"/>
    </row>
    <row r="119" spans="1:15" ht="38.25">
      <c r="A119" s="27"/>
      <c r="B119" s="60" t="s">
        <v>110</v>
      </c>
      <c r="C119" s="59">
        <f t="shared" si="34"/>
        <v>0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2"/>
    </row>
    <row r="120" spans="1:15" ht="38.25">
      <c r="A120" s="27"/>
      <c r="B120" s="60" t="s">
        <v>111</v>
      </c>
      <c r="C120" s="59">
        <f t="shared" si="34"/>
        <v>0</v>
      </c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2"/>
    </row>
    <row r="121" spans="1:15" ht="12.75">
      <c r="A121" s="27" t="s">
        <v>59</v>
      </c>
      <c r="B121" s="19" t="s">
        <v>60</v>
      </c>
      <c r="C121" s="61">
        <f t="shared" si="34"/>
        <v>2.301333333333333</v>
      </c>
      <c r="D121" s="61">
        <f>D108+D102</f>
        <v>2.468</v>
      </c>
      <c r="E121" s="61">
        <f aca="true" t="shared" si="43" ref="E121:O121">E108+E102</f>
        <v>2.468</v>
      </c>
      <c r="F121" s="61">
        <f t="shared" si="43"/>
        <v>2.368</v>
      </c>
      <c r="G121" s="61">
        <f t="shared" si="43"/>
        <v>2.268</v>
      </c>
      <c r="H121" s="61">
        <f t="shared" si="43"/>
        <v>2.168</v>
      </c>
      <c r="I121" s="61">
        <f t="shared" si="43"/>
        <v>2.068</v>
      </c>
      <c r="J121" s="61">
        <f t="shared" si="43"/>
        <v>2.068</v>
      </c>
      <c r="K121" s="61">
        <f t="shared" si="43"/>
        <v>2.168</v>
      </c>
      <c r="L121" s="61">
        <f t="shared" si="43"/>
        <v>2.268</v>
      </c>
      <c r="M121" s="61">
        <f t="shared" si="43"/>
        <v>2.368</v>
      </c>
      <c r="N121" s="61">
        <f t="shared" si="43"/>
        <v>2.468</v>
      </c>
      <c r="O121" s="72">
        <f t="shared" si="43"/>
        <v>2.468</v>
      </c>
    </row>
    <row r="122" spans="1:15" ht="13.5" thickBot="1">
      <c r="A122" s="28" t="s">
        <v>61</v>
      </c>
      <c r="B122" s="29" t="s">
        <v>62</v>
      </c>
      <c r="C122" s="82" t="str">
        <f aca="true" t="shared" si="44" ref="C122:O122">IF(ROUND(C101-C121,3)=0,"ОК","ОШИБКА")</f>
        <v>ОК</v>
      </c>
      <c r="D122" s="82" t="str">
        <f t="shared" si="44"/>
        <v>ОК</v>
      </c>
      <c r="E122" s="82" t="str">
        <f t="shared" si="44"/>
        <v>ОК</v>
      </c>
      <c r="F122" s="82" t="str">
        <f t="shared" si="44"/>
        <v>ОК</v>
      </c>
      <c r="G122" s="82" t="str">
        <f t="shared" si="44"/>
        <v>ОК</v>
      </c>
      <c r="H122" s="82" t="str">
        <f t="shared" si="44"/>
        <v>ОК</v>
      </c>
      <c r="I122" s="82" t="str">
        <f t="shared" si="44"/>
        <v>ОК</v>
      </c>
      <c r="J122" s="82" t="str">
        <f t="shared" si="44"/>
        <v>ОК</v>
      </c>
      <c r="K122" s="82" t="str">
        <f t="shared" si="44"/>
        <v>ОК</v>
      </c>
      <c r="L122" s="82" t="str">
        <f t="shared" si="44"/>
        <v>ОК</v>
      </c>
      <c r="M122" s="82" t="str">
        <f t="shared" si="44"/>
        <v>ОК</v>
      </c>
      <c r="N122" s="82" t="str">
        <f t="shared" si="44"/>
        <v>ОК</v>
      </c>
      <c r="O122" s="83" t="str">
        <f t="shared" si="44"/>
        <v>ОК</v>
      </c>
    </row>
    <row r="123" spans="1:15" ht="11.25">
      <c r="A123" s="85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</row>
    <row r="124" spans="1:15" ht="12.75">
      <c r="A124" s="86"/>
      <c r="B124" s="189" t="s">
        <v>176</v>
      </c>
      <c r="C124" s="189"/>
      <c r="D124" s="189"/>
      <c r="E124" s="190" t="s">
        <v>196</v>
      </c>
      <c r="F124" s="190"/>
      <c r="G124" s="74"/>
      <c r="H124" s="74"/>
      <c r="I124" s="74"/>
      <c r="J124" s="74"/>
      <c r="K124" s="74"/>
      <c r="L124" s="74"/>
      <c r="M124" s="74"/>
      <c r="N124" s="74"/>
      <c r="O124" s="74"/>
    </row>
    <row r="125" spans="1:15" ht="11.25">
      <c r="A125" s="86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</row>
  </sheetData>
  <sheetProtection password="C71F" sheet="1" objects="1" scenarios="1"/>
  <mergeCells count="31">
    <mergeCell ref="G86:I86"/>
    <mergeCell ref="D45:F45"/>
    <mergeCell ref="D86:F86"/>
    <mergeCell ref="D4:F4"/>
    <mergeCell ref="J45:L45"/>
    <mergeCell ref="B124:D124"/>
    <mergeCell ref="E124:F124"/>
    <mergeCell ref="B83:D83"/>
    <mergeCell ref="E83:F83"/>
    <mergeCell ref="B42:D42"/>
    <mergeCell ref="E42:F42"/>
    <mergeCell ref="M45:O45"/>
    <mergeCell ref="C86:C88"/>
    <mergeCell ref="A86:A88"/>
    <mergeCell ref="A1:O1"/>
    <mergeCell ref="A3:O3"/>
    <mergeCell ref="A4:A6"/>
    <mergeCell ref="B4:B6"/>
    <mergeCell ref="C4:C6"/>
    <mergeCell ref="B45:B47"/>
    <mergeCell ref="G4:I4"/>
    <mergeCell ref="B86:B88"/>
    <mergeCell ref="M4:O4"/>
    <mergeCell ref="A45:A47"/>
    <mergeCell ref="J4:L4"/>
    <mergeCell ref="J86:L86"/>
    <mergeCell ref="M86:O86"/>
    <mergeCell ref="A44:O44"/>
    <mergeCell ref="C45:C47"/>
    <mergeCell ref="G45:I45"/>
    <mergeCell ref="A85:O85"/>
  </mergeCells>
  <conditionalFormatting sqref="C91:O91 C9:O9 C50:O50">
    <cfRule type="containsText" priority="9" dxfId="20" operator="containsText" text="Ошибка">
      <formula>NOT(ISERROR(SEARCH("Ошибка",C9)))</formula>
    </cfRule>
  </conditionalFormatting>
  <conditionalFormatting sqref="A1:IV7 A9:IV9 A8:C8 P8:IV8 A10:C11 P10:IV11 A36:IV41 A35:C35 P35:IV35 A12:IV34 A50:IV50 A49:C49 P49:IV49 A51:C52 P51:IV52 A77:IV82 A76:C76 P76:IV76 A53:IV75 A91:IV91 A90:C90 P90:IV90 A92:C93 P92:IV93 A118:IV123 A117:C117 P117:IV117 A94:IV116 A125:IV65536 A124 G124:IV124 A84:IV89 A83 G83:IV83 A43:IV48 A42 G42:IV42">
    <cfRule type="cellIs" priority="7" dxfId="1" operator="equal" stopIfTrue="1">
      <formula>"ОШИБКА"</formula>
    </cfRule>
    <cfRule type="cellIs" priority="8" dxfId="0" operator="equal" stopIfTrue="1">
      <formula>"ОК"</formula>
    </cfRule>
  </conditionalFormatting>
  <conditionalFormatting sqref="B124:F124">
    <cfRule type="cellIs" priority="5" dxfId="1" operator="equal" stopIfTrue="1">
      <formula>"ОШИБКА"</formula>
    </cfRule>
    <cfRule type="cellIs" priority="6" dxfId="0" operator="equal" stopIfTrue="1">
      <formula>"ОК"</formula>
    </cfRule>
  </conditionalFormatting>
  <conditionalFormatting sqref="B83:F83">
    <cfRule type="cellIs" priority="3" dxfId="1" operator="equal" stopIfTrue="1">
      <formula>"ОШИБКА"</formula>
    </cfRule>
    <cfRule type="cellIs" priority="4" dxfId="0" operator="equal" stopIfTrue="1">
      <formula>"ОК"</formula>
    </cfRule>
  </conditionalFormatting>
  <conditionalFormatting sqref="B42:F42">
    <cfRule type="cellIs" priority="1" dxfId="1" operator="equal" stopIfTrue="1">
      <formula>"ОШИБКА"</formula>
    </cfRule>
    <cfRule type="cellIs" priority="2" dxfId="0" operator="equal" stopIfTrue="1">
      <formula>"ОК"</formula>
    </cfRule>
  </conditionalFormatting>
  <printOptions horizontalCentered="1" verticalCentered="1"/>
  <pageMargins left="0.3937007874015748" right="0.3937007874015748" top="0.7874015748031497" bottom="0.3937007874015748" header="0" footer="0"/>
  <pageSetup fitToHeight="3" horizontalDpi="600" verticalDpi="600" orientation="landscape" paperSize="9" scale="69" r:id="rId1"/>
  <rowBreaks count="2" manualBreakCount="2">
    <brk id="43" max="14" man="1"/>
    <brk id="8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13"/>
  <sheetViews>
    <sheetView view="pageBreakPreview" zoomScaleSheetLayoutView="100" zoomScalePageLayoutView="0" workbookViewId="0" topLeftCell="A52">
      <selection activeCell="E46" sqref="E46"/>
    </sheetView>
  </sheetViews>
  <sheetFormatPr defaultColWidth="9.140625" defaultRowHeight="15"/>
  <cols>
    <col min="1" max="1" width="8.8515625" style="1" customWidth="1"/>
    <col min="2" max="2" width="44.8515625" style="1" customWidth="1"/>
    <col min="3" max="3" width="11.57421875" style="1" customWidth="1"/>
    <col min="4" max="15" width="11.28125" style="1" customWidth="1"/>
    <col min="16" max="16384" width="9.140625" style="1" customWidth="1"/>
  </cols>
  <sheetData>
    <row r="1" spans="1:15" ht="18" customHeight="1">
      <c r="A1" s="199" t="s">
        <v>95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1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4.25" customHeight="1">
      <c r="A3" s="200" t="s">
        <v>120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</row>
    <row r="4" spans="1:15" ht="18" customHeight="1">
      <c r="A4" s="207" t="s">
        <v>12</v>
      </c>
      <c r="B4" s="205" t="s">
        <v>13</v>
      </c>
      <c r="C4" s="208" t="s">
        <v>16</v>
      </c>
      <c r="D4" s="205" t="s">
        <v>76</v>
      </c>
      <c r="E4" s="205"/>
      <c r="F4" s="205"/>
      <c r="G4" s="205" t="s">
        <v>77</v>
      </c>
      <c r="H4" s="205"/>
      <c r="I4" s="205"/>
      <c r="J4" s="205" t="s">
        <v>78</v>
      </c>
      <c r="K4" s="205"/>
      <c r="L4" s="205"/>
      <c r="M4" s="205" t="s">
        <v>79</v>
      </c>
      <c r="N4" s="205"/>
      <c r="O4" s="206"/>
    </row>
    <row r="5" spans="1:15" ht="18" customHeight="1">
      <c r="A5" s="207"/>
      <c r="B5" s="205"/>
      <c r="C5" s="209"/>
      <c r="D5" s="75" t="s">
        <v>64</v>
      </c>
      <c r="E5" s="75" t="s">
        <v>65</v>
      </c>
      <c r="F5" s="75" t="s">
        <v>66</v>
      </c>
      <c r="G5" s="75" t="s">
        <v>67</v>
      </c>
      <c r="H5" s="75" t="s">
        <v>68</v>
      </c>
      <c r="I5" s="75" t="s">
        <v>69</v>
      </c>
      <c r="J5" s="75" t="s">
        <v>70</v>
      </c>
      <c r="K5" s="75" t="s">
        <v>71</v>
      </c>
      <c r="L5" s="75" t="s">
        <v>72</v>
      </c>
      <c r="M5" s="75" t="s">
        <v>73</v>
      </c>
      <c r="N5" s="75" t="s">
        <v>74</v>
      </c>
      <c r="O5" s="76" t="s">
        <v>75</v>
      </c>
    </row>
    <row r="6" spans="1:15" ht="51">
      <c r="A6" s="207"/>
      <c r="B6" s="205"/>
      <c r="C6" s="210"/>
      <c r="D6" s="77" t="s">
        <v>107</v>
      </c>
      <c r="E6" s="77" t="s">
        <v>107</v>
      </c>
      <c r="F6" s="77" t="s">
        <v>107</v>
      </c>
      <c r="G6" s="77" t="s">
        <v>107</v>
      </c>
      <c r="H6" s="77" t="s">
        <v>107</v>
      </c>
      <c r="I6" s="77" t="s">
        <v>107</v>
      </c>
      <c r="J6" s="77" t="s">
        <v>107</v>
      </c>
      <c r="K6" s="77" t="s">
        <v>107</v>
      </c>
      <c r="L6" s="77" t="s">
        <v>107</v>
      </c>
      <c r="M6" s="77" t="s">
        <v>107</v>
      </c>
      <c r="N6" s="77" t="s">
        <v>107</v>
      </c>
      <c r="O6" s="78" t="s">
        <v>107</v>
      </c>
    </row>
    <row r="7" spans="1:15" ht="14.25" customHeight="1">
      <c r="A7" s="79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  <c r="M7" s="75">
        <v>13</v>
      </c>
      <c r="N7" s="75">
        <v>14</v>
      </c>
      <c r="O7" s="76">
        <v>15</v>
      </c>
    </row>
    <row r="8" spans="1:15" ht="14.25" customHeight="1">
      <c r="A8" s="79"/>
      <c r="B8" s="80" t="s">
        <v>112</v>
      </c>
      <c r="C8" s="81">
        <f>SUM(D8:O8)</f>
        <v>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107"/>
    </row>
    <row r="9" spans="1:15" ht="14.25" customHeight="1">
      <c r="A9" s="79"/>
      <c r="B9" s="80" t="s">
        <v>62</v>
      </c>
      <c r="C9" s="106" t="str">
        <f>IF(C8&gt;8784,"Ошибка","ОК")</f>
        <v>ОК</v>
      </c>
      <c r="D9" s="118" t="str">
        <f>IF(D8&gt;744,"Ошибка","ОК")</f>
        <v>ОК</v>
      </c>
      <c r="E9" s="118" t="str">
        <f>IF(E8&gt;672,"Ошибка","ОК")</f>
        <v>ОК</v>
      </c>
      <c r="F9" s="118" t="str">
        <f>IF(F8&gt;744,"Ошибка","ОК")</f>
        <v>ОК</v>
      </c>
      <c r="G9" s="118" t="str">
        <f>IF(G8&gt;720,"Ошибка","ОК")</f>
        <v>ОК</v>
      </c>
      <c r="H9" s="118" t="str">
        <f>IF(H8&gt;744,"Ошибка","ОК")</f>
        <v>ОК</v>
      </c>
      <c r="I9" s="118" t="str">
        <f>IF(I8&gt;720,"Ошибка","ОК")</f>
        <v>ОК</v>
      </c>
      <c r="J9" s="118" t="str">
        <f>IF(J8&gt;744,"Ошибка","ОК")</f>
        <v>ОК</v>
      </c>
      <c r="K9" s="118" t="str">
        <f>IF(K8&gt;744,"Ошибка","ОК")</f>
        <v>ОК</v>
      </c>
      <c r="L9" s="118" t="str">
        <f>IF(L8&gt;720,"Ошибка","ОК")</f>
        <v>ОК</v>
      </c>
      <c r="M9" s="118" t="str">
        <f>IF(M8&gt;744,"Ошибка","ОК")</f>
        <v>ОК</v>
      </c>
      <c r="N9" s="118" t="str">
        <f>IF(N8&gt;720,"Ошибка","ОК")</f>
        <v>ОК</v>
      </c>
      <c r="O9" s="119" t="str">
        <f>IF(O8&gt;744,"Ошибка","ОК")</f>
        <v>ОК</v>
      </c>
    </row>
    <row r="10" spans="1:15" ht="12.75">
      <c r="A10" s="23" t="s">
        <v>21</v>
      </c>
      <c r="B10" s="7" t="s">
        <v>96</v>
      </c>
      <c r="C10" s="61" t="e">
        <f>SUM(D10:O10)/12</f>
        <v>#DIV/0!</v>
      </c>
      <c r="D10" s="61" t="e">
        <f>IF(Баланс_электрической_энергии!D8=0,0,Баланс_электрической_энергии!D8/D$8)</f>
        <v>#DIV/0!</v>
      </c>
      <c r="E10" s="61" t="e">
        <f>IF(Баланс_электрической_энергии!E8=0,0,Баланс_электрической_энергии!E8/E$8)</f>
        <v>#DIV/0!</v>
      </c>
      <c r="F10" s="61" t="e">
        <f>IF(Баланс_электрической_энергии!F8=0,0,Баланс_электрической_энергии!F8/F$8)</f>
        <v>#DIV/0!</v>
      </c>
      <c r="G10" s="61" t="e">
        <f>IF(Баланс_электрической_энергии!G8=0,0,Баланс_электрической_энергии!G8/G$8)</f>
        <v>#DIV/0!</v>
      </c>
      <c r="H10" s="61" t="e">
        <f>IF(Баланс_электрической_энергии!H8=0,0,Баланс_электрической_энергии!H8/H$8)</f>
        <v>#DIV/0!</v>
      </c>
      <c r="I10" s="61" t="e">
        <f>IF(Баланс_электрической_энергии!I8=0,0,Баланс_электрической_энергии!I8/I$8)</f>
        <v>#DIV/0!</v>
      </c>
      <c r="J10" s="61" t="e">
        <f>IF(Баланс_электрической_энергии!J8=0,0,Баланс_электрической_энергии!J8/J$8)</f>
        <v>#DIV/0!</v>
      </c>
      <c r="K10" s="61" t="e">
        <f>IF(Баланс_электрической_энергии!K8=0,0,Баланс_электрической_энергии!K8/K$8)</f>
        <v>#DIV/0!</v>
      </c>
      <c r="L10" s="61" t="e">
        <f>IF(Баланс_электрической_энергии!L8=0,0,Баланс_электрической_энергии!L8/L$8)</f>
        <v>#DIV/0!</v>
      </c>
      <c r="M10" s="61" t="e">
        <f>IF(Баланс_электрической_энергии!M8=0,0,Баланс_электрической_энергии!M8/M$8)</f>
        <v>#DIV/0!</v>
      </c>
      <c r="N10" s="61" t="e">
        <f>IF(Баланс_электрической_энергии!N8=0,0,Баланс_электрической_энергии!N8/N$8)</f>
        <v>#DIV/0!</v>
      </c>
      <c r="O10" s="72" t="e">
        <f>IF(Баланс_электрической_энергии!O8=0,0,Баланс_электрической_энергии!O8/O$8)</f>
        <v>#DIV/0!</v>
      </c>
    </row>
    <row r="11" spans="1:15" ht="12.75">
      <c r="A11" s="24" t="s">
        <v>23</v>
      </c>
      <c r="B11" s="8" t="s">
        <v>97</v>
      </c>
      <c r="C11" s="61" t="e">
        <f>SUM(D11:O11)/12</f>
        <v>#DIV/0!</v>
      </c>
      <c r="D11" s="61" t="e">
        <f>IF(Баланс_электрической_энергии!D9=0,0,Баланс_электрической_энергии!D9/D$8)</f>
        <v>#DIV/0!</v>
      </c>
      <c r="E11" s="61" t="e">
        <f>IF(Баланс_электрической_энергии!E9=0,0,Баланс_электрической_энергии!E9/E$8)</f>
        <v>#DIV/0!</v>
      </c>
      <c r="F11" s="61" t="e">
        <f>IF(Баланс_электрической_энергии!F9=0,0,Баланс_электрической_энергии!F9/F$8)</f>
        <v>#DIV/0!</v>
      </c>
      <c r="G11" s="61" t="e">
        <f>IF(Баланс_электрической_энергии!G9=0,0,Баланс_электрической_энергии!G9/G$8)</f>
        <v>#DIV/0!</v>
      </c>
      <c r="H11" s="61" t="e">
        <f>IF(Баланс_электрической_энергии!H9=0,0,Баланс_электрической_энергии!H9/H$8)</f>
        <v>#DIV/0!</v>
      </c>
      <c r="I11" s="61" t="e">
        <f>IF(Баланс_электрической_энергии!I9=0,0,Баланс_электрической_энергии!I9/I$8)</f>
        <v>#DIV/0!</v>
      </c>
      <c r="J11" s="61" t="e">
        <f>IF(Баланс_электрической_энергии!J9=0,0,Баланс_электрической_энергии!J9/J$8)</f>
        <v>#DIV/0!</v>
      </c>
      <c r="K11" s="61" t="e">
        <f>IF(Баланс_электрической_энергии!K9=0,0,Баланс_электрической_энергии!K9/K$8)</f>
        <v>#DIV/0!</v>
      </c>
      <c r="L11" s="61" t="e">
        <f>IF(Баланс_электрической_энергии!L9=0,0,Баланс_электрической_энергии!L9/L$8)</f>
        <v>#DIV/0!</v>
      </c>
      <c r="M11" s="61" t="e">
        <f>IF(Баланс_электрической_энергии!M9=0,0,Баланс_электрической_энергии!M9/M$8)</f>
        <v>#DIV/0!</v>
      </c>
      <c r="N11" s="61" t="e">
        <f>IF(Баланс_электрической_энергии!N9=0,0,Баланс_электрической_энергии!N9/N$8)</f>
        <v>#DIV/0!</v>
      </c>
      <c r="O11" s="72" t="e">
        <f>IF(Баланс_электрической_энергии!O9=0,0,Баланс_электрической_энергии!O9/O$8)</f>
        <v>#DIV/0!</v>
      </c>
    </row>
    <row r="12" spans="1:15" ht="12.75">
      <c r="A12" s="25" t="s">
        <v>25</v>
      </c>
      <c r="B12" s="9" t="s">
        <v>26</v>
      </c>
      <c r="C12" s="65" t="e">
        <f>IF(C10=0,0,C11/C10)</f>
        <v>#DIV/0!</v>
      </c>
      <c r="D12" s="65" t="e">
        <f>IF(D10=0,0,D11/D10)</f>
        <v>#DIV/0!</v>
      </c>
      <c r="E12" s="65" t="e">
        <f aca="true" t="shared" si="0" ref="E12:O12">IF(E10=0,0,E11/E10)</f>
        <v>#DIV/0!</v>
      </c>
      <c r="F12" s="65" t="e">
        <f t="shared" si="0"/>
        <v>#DIV/0!</v>
      </c>
      <c r="G12" s="65" t="e">
        <f t="shared" si="0"/>
        <v>#DIV/0!</v>
      </c>
      <c r="H12" s="65" t="e">
        <f t="shared" si="0"/>
        <v>#DIV/0!</v>
      </c>
      <c r="I12" s="65" t="e">
        <f t="shared" si="0"/>
        <v>#DIV/0!</v>
      </c>
      <c r="J12" s="65" t="e">
        <f t="shared" si="0"/>
        <v>#DIV/0!</v>
      </c>
      <c r="K12" s="65" t="e">
        <f t="shared" si="0"/>
        <v>#DIV/0!</v>
      </c>
      <c r="L12" s="65" t="e">
        <f t="shared" si="0"/>
        <v>#DIV/0!</v>
      </c>
      <c r="M12" s="65" t="e">
        <f t="shared" si="0"/>
        <v>#DIV/0!</v>
      </c>
      <c r="N12" s="65" t="e">
        <f t="shared" si="0"/>
        <v>#DIV/0!</v>
      </c>
      <c r="O12" s="66" t="e">
        <f t="shared" si="0"/>
        <v>#DIV/0!</v>
      </c>
    </row>
    <row r="13" spans="1:15" ht="12.75">
      <c r="A13" s="24" t="s">
        <v>27</v>
      </c>
      <c r="B13" s="7" t="s">
        <v>98</v>
      </c>
      <c r="C13" s="61" t="e">
        <f>SUM(D13:O13)/12</f>
        <v>#DIV/0!</v>
      </c>
      <c r="D13" s="61" t="e">
        <f aca="true" t="shared" si="1" ref="D13:O13">SUM(D14:D15)</f>
        <v>#DIV/0!</v>
      </c>
      <c r="E13" s="61" t="e">
        <f t="shared" si="1"/>
        <v>#DIV/0!</v>
      </c>
      <c r="F13" s="61" t="e">
        <f t="shared" si="1"/>
        <v>#DIV/0!</v>
      </c>
      <c r="G13" s="61" t="e">
        <f t="shared" si="1"/>
        <v>#DIV/0!</v>
      </c>
      <c r="H13" s="61" t="e">
        <f t="shared" si="1"/>
        <v>#DIV/0!</v>
      </c>
      <c r="I13" s="61" t="e">
        <f t="shared" si="1"/>
        <v>#DIV/0!</v>
      </c>
      <c r="J13" s="61" t="e">
        <f t="shared" si="1"/>
        <v>#DIV/0!</v>
      </c>
      <c r="K13" s="61" t="e">
        <f t="shared" si="1"/>
        <v>#DIV/0!</v>
      </c>
      <c r="L13" s="61" t="e">
        <f t="shared" si="1"/>
        <v>#DIV/0!</v>
      </c>
      <c r="M13" s="61" t="e">
        <f t="shared" si="1"/>
        <v>#DIV/0!</v>
      </c>
      <c r="N13" s="61" t="e">
        <f t="shared" si="1"/>
        <v>#DIV/0!</v>
      </c>
      <c r="O13" s="72" t="e">
        <f t="shared" si="1"/>
        <v>#DIV/0!</v>
      </c>
    </row>
    <row r="14" spans="1:15" ht="12.75">
      <c r="A14" s="26" t="s">
        <v>29</v>
      </c>
      <c r="B14" s="9" t="s">
        <v>30</v>
      </c>
      <c r="C14" s="59" t="e">
        <f>SUM(D14:O14)/12</f>
        <v>#DIV/0!</v>
      </c>
      <c r="D14" s="59" t="e">
        <f>D10-D11</f>
        <v>#DIV/0!</v>
      </c>
      <c r="E14" s="59" t="e">
        <f aca="true" t="shared" si="2" ref="E14:O14">E10-E11</f>
        <v>#DIV/0!</v>
      </c>
      <c r="F14" s="59" t="e">
        <f t="shared" si="2"/>
        <v>#DIV/0!</v>
      </c>
      <c r="G14" s="59" t="e">
        <f t="shared" si="2"/>
        <v>#DIV/0!</v>
      </c>
      <c r="H14" s="59" t="e">
        <f t="shared" si="2"/>
        <v>#DIV/0!</v>
      </c>
      <c r="I14" s="59" t="e">
        <f t="shared" si="2"/>
        <v>#DIV/0!</v>
      </c>
      <c r="J14" s="59" t="e">
        <f t="shared" si="2"/>
        <v>#DIV/0!</v>
      </c>
      <c r="K14" s="59" t="e">
        <f t="shared" si="2"/>
        <v>#DIV/0!</v>
      </c>
      <c r="L14" s="59" t="e">
        <f t="shared" si="2"/>
        <v>#DIV/0!</v>
      </c>
      <c r="M14" s="59" t="e">
        <f t="shared" si="2"/>
        <v>#DIV/0!</v>
      </c>
      <c r="N14" s="59" t="e">
        <f t="shared" si="2"/>
        <v>#DIV/0!</v>
      </c>
      <c r="O14" s="67" t="e">
        <f t="shared" si="2"/>
        <v>#DIV/0!</v>
      </c>
    </row>
    <row r="15" spans="1:15" ht="12.75">
      <c r="A15" s="26" t="s">
        <v>31</v>
      </c>
      <c r="B15" s="9" t="s">
        <v>32</v>
      </c>
      <c r="C15" s="59">
        <f>SUM(D15:O15)/12</f>
        <v>0</v>
      </c>
      <c r="D15" s="59">
        <f>IF(Баланс_электрической_энергии!D13=0,0,Баланс_электрической_энергии!D13/D$8)</f>
        <v>0</v>
      </c>
      <c r="E15" s="59">
        <f>IF(Баланс_электрической_энергии!E13=0,0,Баланс_электрической_энергии!E13/E$8)</f>
        <v>0</v>
      </c>
      <c r="F15" s="59">
        <f>IF(Баланс_электрической_энергии!F13=0,0,Баланс_электрической_энергии!F13/F$8)</f>
        <v>0</v>
      </c>
      <c r="G15" s="59">
        <f>IF(Баланс_электрической_энергии!G13=0,0,Баланс_электрической_энергии!G13/G$8)</f>
        <v>0</v>
      </c>
      <c r="H15" s="59">
        <f>IF(Баланс_электрической_энергии!H13=0,0,Баланс_электрической_энергии!H13/H$8)</f>
        <v>0</v>
      </c>
      <c r="I15" s="59">
        <f>IF(Баланс_электрической_энергии!I13=0,0,Баланс_электрической_энергии!I13/I$8)</f>
        <v>0</v>
      </c>
      <c r="J15" s="59">
        <f>IF(Баланс_электрической_энергии!J13=0,0,Баланс_электрической_энергии!J13/J$8)</f>
        <v>0</v>
      </c>
      <c r="K15" s="59">
        <f>IF(Баланс_электрической_энергии!K13=0,0,Баланс_электрической_энергии!K13/K$8)</f>
        <v>0</v>
      </c>
      <c r="L15" s="59">
        <f>IF(Баланс_электрической_энергии!L13=0,0,Баланс_электрической_энергии!L13/L$8)</f>
        <v>0</v>
      </c>
      <c r="M15" s="59">
        <f>IF(Баланс_электрической_энергии!M13=0,0,Баланс_электрической_энергии!M13/M$8)</f>
        <v>0</v>
      </c>
      <c r="N15" s="59">
        <f>IF(Баланс_электрической_энергии!N13=0,0,Баланс_электрической_энергии!N13/N$8)</f>
        <v>0</v>
      </c>
      <c r="O15" s="67">
        <f>IF(Баланс_электрической_энергии!O13=0,0,Баланс_электрической_энергии!O13/O$8)</f>
        <v>0</v>
      </c>
    </row>
    <row r="16" spans="1:15" ht="12.75">
      <c r="A16" s="24" t="s">
        <v>34</v>
      </c>
      <c r="B16" s="10" t="s">
        <v>99</v>
      </c>
      <c r="C16" s="61">
        <f>SUM(D16:O16)/12</f>
        <v>0</v>
      </c>
      <c r="D16" s="61">
        <f>IF(Баланс_электрической_энергии!D14=0,0,Баланс_электрической_энергии!D14/D$8)</f>
        <v>0</v>
      </c>
      <c r="E16" s="61">
        <f>IF(Баланс_электрической_энергии!E14=0,0,Баланс_электрической_энергии!E14/E$8)</f>
        <v>0</v>
      </c>
      <c r="F16" s="61">
        <f>IF(Баланс_электрической_энергии!F14=0,0,Баланс_электрической_энергии!F14/F$8)</f>
        <v>0</v>
      </c>
      <c r="G16" s="61">
        <f>IF(Баланс_электрической_энергии!G14=0,0,Баланс_электрической_энергии!G14/G$8)</f>
        <v>0</v>
      </c>
      <c r="H16" s="61">
        <f>IF(Баланс_электрической_энергии!H14=0,0,Баланс_электрической_энергии!H14/H$8)</f>
        <v>0</v>
      </c>
      <c r="I16" s="61">
        <f>IF(Баланс_электрической_энергии!I14=0,0,Баланс_электрической_энергии!I14/I$8)</f>
        <v>0</v>
      </c>
      <c r="J16" s="61">
        <f>IF(Баланс_электрической_энергии!J14=0,0,Баланс_электрической_энергии!J14/J$8)</f>
        <v>0</v>
      </c>
      <c r="K16" s="61">
        <f>IF(Баланс_электрической_энергии!K14=0,0,Баланс_электрической_энергии!K14/K$8)</f>
        <v>0</v>
      </c>
      <c r="L16" s="61">
        <f>IF(Баланс_электрической_энергии!L14=0,0,Баланс_электрической_энергии!L14/L$8)</f>
        <v>0</v>
      </c>
      <c r="M16" s="61">
        <f>IF(Баланс_электрической_энергии!M14=0,0,Баланс_электрической_энергии!M14/M$8)</f>
        <v>0</v>
      </c>
      <c r="N16" s="61">
        <f>IF(Баланс_электрической_энергии!N14=0,0,Баланс_электрической_энергии!N14/N$8)</f>
        <v>0</v>
      </c>
      <c r="O16" s="72">
        <f>IF(Баланс_электрической_энергии!O14=0,0,Баланс_электрической_энергии!O14/O$8)</f>
        <v>0</v>
      </c>
    </row>
    <row r="17" spans="1:15" ht="12.75">
      <c r="A17" s="26" t="s">
        <v>35</v>
      </c>
      <c r="B17" s="9" t="s">
        <v>36</v>
      </c>
      <c r="C17" s="65" t="e">
        <f aca="true" t="shared" si="3" ref="C17:O17">IF(C13=0,0,C16/C13)</f>
        <v>#DIV/0!</v>
      </c>
      <c r="D17" s="65" t="e">
        <f t="shared" si="3"/>
        <v>#DIV/0!</v>
      </c>
      <c r="E17" s="65" t="e">
        <f t="shared" si="3"/>
        <v>#DIV/0!</v>
      </c>
      <c r="F17" s="65" t="e">
        <f t="shared" si="3"/>
        <v>#DIV/0!</v>
      </c>
      <c r="G17" s="65" t="e">
        <f t="shared" si="3"/>
        <v>#DIV/0!</v>
      </c>
      <c r="H17" s="65" t="e">
        <f t="shared" si="3"/>
        <v>#DIV/0!</v>
      </c>
      <c r="I17" s="65" t="e">
        <f t="shared" si="3"/>
        <v>#DIV/0!</v>
      </c>
      <c r="J17" s="65" t="e">
        <f t="shared" si="3"/>
        <v>#DIV/0!</v>
      </c>
      <c r="K17" s="65" t="e">
        <f t="shared" si="3"/>
        <v>#DIV/0!</v>
      </c>
      <c r="L17" s="65" t="e">
        <f t="shared" si="3"/>
        <v>#DIV/0!</v>
      </c>
      <c r="M17" s="65" t="e">
        <f t="shared" si="3"/>
        <v>#DIV/0!</v>
      </c>
      <c r="N17" s="65" t="e">
        <f t="shared" si="3"/>
        <v>#DIV/0!</v>
      </c>
      <c r="O17" s="66" t="e">
        <f t="shared" si="3"/>
        <v>#DIV/0!</v>
      </c>
    </row>
    <row r="18" spans="1:15" ht="25.5">
      <c r="A18" s="26" t="s">
        <v>37</v>
      </c>
      <c r="B18" s="9" t="s">
        <v>100</v>
      </c>
      <c r="C18" s="59">
        <f aca="true" t="shared" si="4" ref="C18:C35">SUM(D18:O18)/12</f>
        <v>0</v>
      </c>
      <c r="D18" s="59">
        <f>IF(Баланс_электрической_энергии!D16=0,0,Баланс_электрической_энергии!D16/D$8)</f>
        <v>0</v>
      </c>
      <c r="E18" s="59">
        <f>IF(Баланс_электрической_энергии!E16=0,0,Баланс_электрической_энергии!E16/E$8)</f>
        <v>0</v>
      </c>
      <c r="F18" s="59">
        <f>IF(Баланс_электрической_энергии!F16=0,0,Баланс_электрической_энергии!F16/F$8)</f>
        <v>0</v>
      </c>
      <c r="G18" s="59">
        <f>IF(Баланс_электрической_энергии!G16=0,0,Баланс_электрической_энергии!G16/G$8)</f>
        <v>0</v>
      </c>
      <c r="H18" s="59">
        <f>IF(Баланс_электрической_энергии!H16=0,0,Баланс_электрической_энергии!H16/H$8)</f>
        <v>0</v>
      </c>
      <c r="I18" s="59">
        <f>IF(Баланс_электрической_энергии!I16=0,0,Баланс_электрической_энергии!I16/I$8)</f>
        <v>0</v>
      </c>
      <c r="J18" s="59">
        <f>IF(Баланс_электрической_энергии!J16=0,0,Баланс_электрической_энергии!J16/J$8)</f>
        <v>0</v>
      </c>
      <c r="K18" s="59">
        <f>IF(Баланс_электрической_энергии!K16=0,0,Баланс_электрической_энергии!K16/K$8)</f>
        <v>0</v>
      </c>
      <c r="L18" s="59">
        <f>IF(Баланс_электрической_энергии!L16=0,0,Баланс_электрической_энергии!L16/L$8)</f>
        <v>0</v>
      </c>
      <c r="M18" s="59">
        <f>IF(Баланс_электрической_энергии!M16=0,0,Баланс_электрической_энергии!M16/M$8)</f>
        <v>0</v>
      </c>
      <c r="N18" s="59">
        <f>IF(Баланс_электрической_энергии!N16=0,0,Баланс_электрической_энергии!N16/N$8)</f>
        <v>0</v>
      </c>
      <c r="O18" s="67">
        <f>IF(Баланс_электрической_энергии!O16=0,0,Баланс_электрической_энергии!O16/O$8)</f>
        <v>0</v>
      </c>
    </row>
    <row r="19" spans="1:15" ht="12.75">
      <c r="A19" s="24" t="s">
        <v>38</v>
      </c>
      <c r="B19" s="10" t="s">
        <v>39</v>
      </c>
      <c r="C19" s="61" t="e">
        <f t="shared" si="4"/>
        <v>#DIV/0!</v>
      </c>
      <c r="D19" s="61" t="e">
        <f aca="true" t="shared" si="5" ref="D19:O19">D13-D16-D18</f>
        <v>#DIV/0!</v>
      </c>
      <c r="E19" s="61" t="e">
        <f t="shared" si="5"/>
        <v>#DIV/0!</v>
      </c>
      <c r="F19" s="61" t="e">
        <f t="shared" si="5"/>
        <v>#DIV/0!</v>
      </c>
      <c r="G19" s="61" t="e">
        <f t="shared" si="5"/>
        <v>#DIV/0!</v>
      </c>
      <c r="H19" s="61" t="e">
        <f t="shared" si="5"/>
        <v>#DIV/0!</v>
      </c>
      <c r="I19" s="61" t="e">
        <f t="shared" si="5"/>
        <v>#DIV/0!</v>
      </c>
      <c r="J19" s="61" t="e">
        <f t="shared" si="5"/>
        <v>#DIV/0!</v>
      </c>
      <c r="K19" s="61" t="e">
        <f t="shared" si="5"/>
        <v>#DIV/0!</v>
      </c>
      <c r="L19" s="61" t="e">
        <f t="shared" si="5"/>
        <v>#DIV/0!</v>
      </c>
      <c r="M19" s="61" t="e">
        <f t="shared" si="5"/>
        <v>#DIV/0!</v>
      </c>
      <c r="N19" s="61" t="e">
        <f t="shared" si="5"/>
        <v>#DIV/0!</v>
      </c>
      <c r="O19" s="72" t="e">
        <f t="shared" si="5"/>
        <v>#DIV/0!</v>
      </c>
    </row>
    <row r="20" spans="1:15" ht="12.75">
      <c r="A20" s="26" t="s">
        <v>40</v>
      </c>
      <c r="B20" s="11" t="s">
        <v>41</v>
      </c>
      <c r="C20" s="59">
        <f t="shared" si="4"/>
        <v>0</v>
      </c>
      <c r="D20" s="59">
        <f>D21+D24+D25</f>
        <v>0</v>
      </c>
      <c r="E20" s="59">
        <f aca="true" t="shared" si="6" ref="E20:O20">E21+E24+E25</f>
        <v>0</v>
      </c>
      <c r="F20" s="59">
        <f t="shared" si="6"/>
        <v>0</v>
      </c>
      <c r="G20" s="59">
        <f t="shared" si="6"/>
        <v>0</v>
      </c>
      <c r="H20" s="59">
        <f t="shared" si="6"/>
        <v>0</v>
      </c>
      <c r="I20" s="59">
        <f t="shared" si="6"/>
        <v>0</v>
      </c>
      <c r="J20" s="59">
        <f t="shared" si="6"/>
        <v>0</v>
      </c>
      <c r="K20" s="59">
        <f t="shared" si="6"/>
        <v>0</v>
      </c>
      <c r="L20" s="59">
        <f t="shared" si="6"/>
        <v>0</v>
      </c>
      <c r="M20" s="59">
        <f t="shared" si="6"/>
        <v>0</v>
      </c>
      <c r="N20" s="59">
        <f t="shared" si="6"/>
        <v>0</v>
      </c>
      <c r="O20" s="67">
        <f t="shared" si="6"/>
        <v>0</v>
      </c>
    </row>
    <row r="21" spans="1:15" ht="12.75">
      <c r="A21" s="26" t="s">
        <v>43</v>
      </c>
      <c r="B21" s="12" t="s">
        <v>80</v>
      </c>
      <c r="C21" s="59">
        <f t="shared" si="4"/>
        <v>0</v>
      </c>
      <c r="D21" s="59">
        <f>D22+D23</f>
        <v>0</v>
      </c>
      <c r="E21" s="59">
        <f aca="true" t="shared" si="7" ref="E21:O21">E22+E23</f>
        <v>0</v>
      </c>
      <c r="F21" s="59">
        <f t="shared" si="7"/>
        <v>0</v>
      </c>
      <c r="G21" s="59">
        <f t="shared" si="7"/>
        <v>0</v>
      </c>
      <c r="H21" s="59">
        <f t="shared" si="7"/>
        <v>0</v>
      </c>
      <c r="I21" s="59">
        <f t="shared" si="7"/>
        <v>0</v>
      </c>
      <c r="J21" s="59">
        <f t="shared" si="7"/>
        <v>0</v>
      </c>
      <c r="K21" s="59">
        <f t="shared" si="7"/>
        <v>0</v>
      </c>
      <c r="L21" s="59">
        <f t="shared" si="7"/>
        <v>0</v>
      </c>
      <c r="M21" s="59">
        <f t="shared" si="7"/>
        <v>0</v>
      </c>
      <c r="N21" s="59">
        <f t="shared" si="7"/>
        <v>0</v>
      </c>
      <c r="O21" s="67">
        <f t="shared" si="7"/>
        <v>0</v>
      </c>
    </row>
    <row r="22" spans="1:15" ht="12.75">
      <c r="A22" s="26" t="s">
        <v>102</v>
      </c>
      <c r="B22" s="14" t="s">
        <v>87</v>
      </c>
      <c r="C22" s="59">
        <f t="shared" si="4"/>
        <v>0</v>
      </c>
      <c r="D22" s="59">
        <f>IF(Баланс_электрической_энергии!D21=0,0,Баланс_электрической_энергии!D21/D$8)</f>
        <v>0</v>
      </c>
      <c r="E22" s="59">
        <f>IF(Баланс_электрической_энергии!E21=0,0,Баланс_электрической_энергии!E21/E$8)</f>
        <v>0</v>
      </c>
      <c r="F22" s="59">
        <f>IF(Баланс_электрической_энергии!F21=0,0,Баланс_электрической_энергии!F21/F$8)</f>
        <v>0</v>
      </c>
      <c r="G22" s="59">
        <f>IF(Баланс_электрической_энергии!G21=0,0,Баланс_электрической_энергии!G21/G$8)</f>
        <v>0</v>
      </c>
      <c r="H22" s="59">
        <f>IF(Баланс_электрической_энергии!H21=0,0,Баланс_электрической_энергии!H21/H$8)</f>
        <v>0</v>
      </c>
      <c r="I22" s="59">
        <f>IF(Баланс_электрической_энергии!I21=0,0,Баланс_электрической_энергии!I21/I$8)</f>
        <v>0</v>
      </c>
      <c r="J22" s="59">
        <f>IF(Баланс_электрической_энергии!J21=0,0,Баланс_электрической_энергии!J21/J$8)</f>
        <v>0</v>
      </c>
      <c r="K22" s="59">
        <f>IF(Баланс_электрической_энергии!K21=0,0,Баланс_электрической_энергии!K21/K$8)</f>
        <v>0</v>
      </c>
      <c r="L22" s="59">
        <f>IF(Баланс_электрической_энергии!L21=0,0,Баланс_электрической_энергии!L21/L$8)</f>
        <v>0</v>
      </c>
      <c r="M22" s="59">
        <f>IF(Баланс_электрической_энергии!M21=0,0,Баланс_электрической_энергии!M21/M$8)</f>
        <v>0</v>
      </c>
      <c r="N22" s="59">
        <f>IF(Баланс_электрической_энергии!N21=0,0,Баланс_электрической_энергии!N21/N$8)</f>
        <v>0</v>
      </c>
      <c r="O22" s="67">
        <f>IF(Баланс_электрической_энергии!O21=0,0,Баланс_электрической_энергии!O21/O$8)</f>
        <v>0</v>
      </c>
    </row>
    <row r="23" spans="1:15" ht="12.75">
      <c r="A23" s="26" t="s">
        <v>103</v>
      </c>
      <c r="B23" s="14" t="s">
        <v>90</v>
      </c>
      <c r="C23" s="59">
        <f t="shared" si="4"/>
        <v>0</v>
      </c>
      <c r="D23" s="59">
        <f>IF(Баланс_электрической_энергии!D28=0,0,Баланс_электрической_энергии!D28/D$8)</f>
        <v>0</v>
      </c>
      <c r="E23" s="59">
        <f>IF(Баланс_электрической_энергии!E28=0,0,Баланс_электрической_энергии!E28/E$8)</f>
        <v>0</v>
      </c>
      <c r="F23" s="59">
        <f>IF(Баланс_электрической_энергии!F28=0,0,Баланс_электрической_энергии!F28/F$8)</f>
        <v>0</v>
      </c>
      <c r="G23" s="59">
        <f>IF(Баланс_электрической_энергии!G28=0,0,Баланс_электрической_энергии!G28/G$8)</f>
        <v>0</v>
      </c>
      <c r="H23" s="59">
        <f>IF(Баланс_электрической_энергии!H28=0,0,Баланс_электрической_энергии!H28/H$8)</f>
        <v>0</v>
      </c>
      <c r="I23" s="59">
        <f>IF(Баланс_электрической_энергии!I28=0,0,Баланс_электрической_энергии!I28/I$8)</f>
        <v>0</v>
      </c>
      <c r="J23" s="59">
        <f>IF(Баланс_электрической_энергии!J28=0,0,Баланс_электрической_энергии!J28/J$8)</f>
        <v>0</v>
      </c>
      <c r="K23" s="59">
        <f>IF(Баланс_электрической_энергии!K28=0,0,Баланс_электрической_энергии!K28/K$8)</f>
        <v>0</v>
      </c>
      <c r="L23" s="59">
        <f>IF(Баланс_электрической_энергии!L28=0,0,Баланс_электрической_энергии!L28/L$8)</f>
        <v>0</v>
      </c>
      <c r="M23" s="59">
        <f>IF(Баланс_электрической_энергии!M28=0,0,Баланс_электрической_энергии!M28/M$8)</f>
        <v>0</v>
      </c>
      <c r="N23" s="59">
        <f>IF(Баланс_электрической_энергии!N28=0,0,Баланс_электрической_энергии!N28/N$8)</f>
        <v>0</v>
      </c>
      <c r="O23" s="67">
        <f>IF(Баланс_электрической_энергии!O28=0,0,Баланс_электрической_энергии!O28/O$8)</f>
        <v>0</v>
      </c>
    </row>
    <row r="24" spans="1:15" ht="12.75">
      <c r="A24" s="26" t="s">
        <v>44</v>
      </c>
      <c r="B24" s="16" t="s">
        <v>88</v>
      </c>
      <c r="C24" s="59">
        <f t="shared" si="4"/>
        <v>0</v>
      </c>
      <c r="D24" s="59">
        <f>IF(Баланс_электрической_энергии!D35=0,0,Баланс_электрической_энергии!D35/D$8)</f>
        <v>0</v>
      </c>
      <c r="E24" s="59">
        <f>IF(Баланс_электрической_энергии!E35=0,0,Баланс_электрической_энергии!E35/E$8)</f>
        <v>0</v>
      </c>
      <c r="F24" s="59">
        <f>IF(Баланс_электрической_энергии!F35=0,0,Баланс_электрической_энергии!F35/F$8)</f>
        <v>0</v>
      </c>
      <c r="G24" s="59">
        <f>IF(Баланс_электрической_энергии!G35=0,0,Баланс_электрической_энергии!G35/G$8)</f>
        <v>0</v>
      </c>
      <c r="H24" s="59">
        <f>IF(Баланс_электрической_энергии!H35=0,0,Баланс_электрической_энергии!H35/H$8)</f>
        <v>0</v>
      </c>
      <c r="I24" s="59">
        <f>IF(Баланс_электрической_энергии!I35=0,0,Баланс_электрической_энергии!I35/I$8)</f>
        <v>0</v>
      </c>
      <c r="J24" s="59">
        <f>IF(Баланс_электрической_энергии!J35=0,0,Баланс_электрической_энергии!J35/J$8)</f>
        <v>0</v>
      </c>
      <c r="K24" s="59">
        <f>IF(Баланс_электрической_энергии!K35=0,0,Баланс_электрической_энергии!K35/K$8)</f>
        <v>0</v>
      </c>
      <c r="L24" s="59">
        <f>IF(Баланс_электрической_энергии!L35=0,0,Баланс_электрической_энергии!L35/L$8)</f>
        <v>0</v>
      </c>
      <c r="M24" s="59">
        <f>IF(Баланс_электрической_энергии!M35=0,0,Баланс_электрической_энергии!M35/M$8)</f>
        <v>0</v>
      </c>
      <c r="N24" s="59">
        <f>IF(Баланс_электрической_энергии!N35=0,0,Баланс_электрической_энергии!N35/N$8)</f>
        <v>0</v>
      </c>
      <c r="O24" s="67">
        <f>IF(Баланс_электрической_энергии!O35=0,0,Баланс_электрической_энергии!O35/O$8)</f>
        <v>0</v>
      </c>
    </row>
    <row r="25" spans="1:15" ht="25.5">
      <c r="A25" s="26" t="s">
        <v>45</v>
      </c>
      <c r="B25" s="16" t="s">
        <v>89</v>
      </c>
      <c r="C25" s="59">
        <f t="shared" si="4"/>
        <v>0</v>
      </c>
      <c r="D25" s="59">
        <f>IF(Баланс_электрической_энергии!D43=0,0,Баланс_электрической_энергии!D43/D$8)</f>
        <v>0</v>
      </c>
      <c r="E25" s="59">
        <f>IF(Баланс_электрической_энергии!E43=0,0,Баланс_электрической_энергии!E43/E$8)</f>
        <v>0</v>
      </c>
      <c r="F25" s="59">
        <f>IF(Баланс_электрической_энергии!F43=0,0,Баланс_электрической_энергии!F43/F$8)</f>
        <v>0</v>
      </c>
      <c r="G25" s="59">
        <f>IF(Баланс_электрической_энергии!G43=0,0,Баланс_электрической_энергии!G43/G$8)</f>
        <v>0</v>
      </c>
      <c r="H25" s="59">
        <f>IF(Баланс_электрической_энергии!H43=0,0,Баланс_электрической_энергии!H43/H$8)</f>
        <v>0</v>
      </c>
      <c r="I25" s="59">
        <f>IF(Баланс_электрической_энергии!I43=0,0,Баланс_электрической_энергии!I43/I$8)</f>
        <v>0</v>
      </c>
      <c r="J25" s="59">
        <f>IF(Баланс_электрической_энергии!J43=0,0,Баланс_электрической_энергии!J43/J$8)</f>
        <v>0</v>
      </c>
      <c r="K25" s="59">
        <f>IF(Баланс_электрической_энергии!K43=0,0,Баланс_электрической_энергии!K43/K$8)</f>
        <v>0</v>
      </c>
      <c r="L25" s="59">
        <f>IF(Баланс_электрической_энергии!L43=0,0,Баланс_электрической_энергии!L43/L$8)</f>
        <v>0</v>
      </c>
      <c r="M25" s="59">
        <f>IF(Баланс_электрической_энергии!M43=0,0,Баланс_электрической_энергии!M43/M$8)</f>
        <v>0</v>
      </c>
      <c r="N25" s="59">
        <f>IF(Баланс_электрической_энергии!N43=0,0,Баланс_электрической_энергии!N43/N$8)</f>
        <v>0</v>
      </c>
      <c r="O25" s="67">
        <f>IF(Баланс_электрической_энергии!O43=0,0,Баланс_электрической_энергии!O43/O$8)</f>
        <v>0</v>
      </c>
    </row>
    <row r="26" spans="1:15" ht="12.75">
      <c r="A26" s="26" t="s">
        <v>46</v>
      </c>
      <c r="B26" s="11" t="s">
        <v>47</v>
      </c>
      <c r="C26" s="59" t="e">
        <f t="shared" si="4"/>
        <v>#DIV/0!</v>
      </c>
      <c r="D26" s="59" t="e">
        <f>D27+D31+D32</f>
        <v>#DIV/0!</v>
      </c>
      <c r="E26" s="59" t="e">
        <f aca="true" t="shared" si="8" ref="E26:O26">E27+E31+E32</f>
        <v>#DIV/0!</v>
      </c>
      <c r="F26" s="59" t="e">
        <f t="shared" si="8"/>
        <v>#DIV/0!</v>
      </c>
      <c r="G26" s="59" t="e">
        <f t="shared" si="8"/>
        <v>#DIV/0!</v>
      </c>
      <c r="H26" s="59" t="e">
        <f t="shared" si="8"/>
        <v>#DIV/0!</v>
      </c>
      <c r="I26" s="59" t="e">
        <f t="shared" si="8"/>
        <v>#DIV/0!</v>
      </c>
      <c r="J26" s="59" t="e">
        <f t="shared" si="8"/>
        <v>#DIV/0!</v>
      </c>
      <c r="K26" s="59" t="e">
        <f t="shared" si="8"/>
        <v>#DIV/0!</v>
      </c>
      <c r="L26" s="59" t="e">
        <f t="shared" si="8"/>
        <v>#DIV/0!</v>
      </c>
      <c r="M26" s="59" t="e">
        <f t="shared" si="8"/>
        <v>#DIV/0!</v>
      </c>
      <c r="N26" s="59" t="e">
        <f t="shared" si="8"/>
        <v>#DIV/0!</v>
      </c>
      <c r="O26" s="67" t="e">
        <f t="shared" si="8"/>
        <v>#DIV/0!</v>
      </c>
    </row>
    <row r="27" spans="1:15" ht="12.75">
      <c r="A27" s="27" t="s">
        <v>48</v>
      </c>
      <c r="B27" s="12" t="s">
        <v>49</v>
      </c>
      <c r="C27" s="59">
        <f t="shared" si="4"/>
        <v>0</v>
      </c>
      <c r="D27" s="59">
        <f>D28+D29+D30</f>
        <v>0</v>
      </c>
      <c r="E27" s="59">
        <f aca="true" t="shared" si="9" ref="E27:O27">E28+E29+E30</f>
        <v>0</v>
      </c>
      <c r="F27" s="59">
        <f t="shared" si="9"/>
        <v>0</v>
      </c>
      <c r="G27" s="59">
        <f t="shared" si="9"/>
        <v>0</v>
      </c>
      <c r="H27" s="59">
        <f t="shared" si="9"/>
        <v>0</v>
      </c>
      <c r="I27" s="59">
        <f t="shared" si="9"/>
        <v>0</v>
      </c>
      <c r="J27" s="59">
        <f t="shared" si="9"/>
        <v>0</v>
      </c>
      <c r="K27" s="59">
        <f t="shared" si="9"/>
        <v>0</v>
      </c>
      <c r="L27" s="59">
        <f t="shared" si="9"/>
        <v>0</v>
      </c>
      <c r="M27" s="59">
        <f t="shared" si="9"/>
        <v>0</v>
      </c>
      <c r="N27" s="59">
        <f t="shared" si="9"/>
        <v>0</v>
      </c>
      <c r="O27" s="67">
        <f t="shared" si="9"/>
        <v>0</v>
      </c>
    </row>
    <row r="28" spans="1:15" ht="12.75">
      <c r="A28" s="27" t="s">
        <v>50</v>
      </c>
      <c r="B28" s="18" t="s">
        <v>51</v>
      </c>
      <c r="C28" s="59">
        <f t="shared" si="4"/>
        <v>0</v>
      </c>
      <c r="D28" s="59">
        <f>IF(Баланс_электрической_энергии!D52=0,0,Баланс_электрической_энергии!D52/D$8)</f>
        <v>0</v>
      </c>
      <c r="E28" s="59">
        <f>IF(Баланс_электрической_энергии!E52=0,0,Баланс_электрической_энергии!E52/E$8)</f>
        <v>0</v>
      </c>
      <c r="F28" s="59">
        <f>IF(Баланс_электрической_энергии!F52=0,0,Баланс_электрической_энергии!F52/F$8)</f>
        <v>0</v>
      </c>
      <c r="G28" s="59">
        <f>IF(Баланс_электрической_энергии!G52=0,0,Баланс_электрической_энергии!G52/G$8)</f>
        <v>0</v>
      </c>
      <c r="H28" s="59">
        <f>IF(Баланс_электрической_энергии!H52=0,0,Баланс_электрической_энергии!H52/H$8)</f>
        <v>0</v>
      </c>
      <c r="I28" s="59">
        <f>IF(Баланс_электрической_энергии!I52=0,0,Баланс_электрической_энергии!I52/I$8)</f>
        <v>0</v>
      </c>
      <c r="J28" s="59">
        <f>IF(Баланс_электрической_энергии!J52=0,0,Баланс_электрической_энергии!J52/J$8)</f>
        <v>0</v>
      </c>
      <c r="K28" s="59">
        <f>IF(Баланс_электрической_энергии!K52=0,0,Баланс_электрической_энергии!K52/K$8)</f>
        <v>0</v>
      </c>
      <c r="L28" s="59">
        <f>IF(Баланс_электрической_энергии!L52=0,0,Баланс_электрической_энергии!L52/L$8)</f>
        <v>0</v>
      </c>
      <c r="M28" s="59">
        <f>IF(Баланс_электрической_энергии!M52=0,0,Баланс_электрической_энергии!M52/M$8)</f>
        <v>0</v>
      </c>
      <c r="N28" s="59">
        <f>IF(Баланс_электрической_энергии!N52=0,0,Баланс_электрической_энергии!N52/N$8)</f>
        <v>0</v>
      </c>
      <c r="O28" s="67">
        <f>IF(Баланс_электрической_энергии!O52=0,0,Баланс_электрической_энергии!O52/O$8)</f>
        <v>0</v>
      </c>
    </row>
    <row r="29" spans="1:15" ht="12.75">
      <c r="A29" s="27" t="s">
        <v>52</v>
      </c>
      <c r="B29" s="18" t="s">
        <v>53</v>
      </c>
      <c r="C29" s="59">
        <f t="shared" si="4"/>
        <v>0</v>
      </c>
      <c r="D29" s="59">
        <f>IF(Баланс_электрической_энергии!D53=0,0,Баланс_электрической_энергии!D53/D$8)</f>
        <v>0</v>
      </c>
      <c r="E29" s="59">
        <f>IF(Баланс_электрической_энергии!E53=0,0,Баланс_электрической_энергии!E53/E$8)</f>
        <v>0</v>
      </c>
      <c r="F29" s="59">
        <f>IF(Баланс_электрической_энергии!F53=0,0,Баланс_электрической_энергии!F53/F$8)</f>
        <v>0</v>
      </c>
      <c r="G29" s="59">
        <f>IF(Баланс_электрической_энергии!G53=0,0,Баланс_электрической_энергии!G53/G$8)</f>
        <v>0</v>
      </c>
      <c r="H29" s="59">
        <f>IF(Баланс_электрической_энергии!H53=0,0,Баланс_электрической_энергии!H53/H$8)</f>
        <v>0</v>
      </c>
      <c r="I29" s="59">
        <f>IF(Баланс_электрической_энергии!I53=0,0,Баланс_электрической_энергии!I53/I$8)</f>
        <v>0</v>
      </c>
      <c r="J29" s="59">
        <f>IF(Баланс_электрической_энергии!J53=0,0,Баланс_электрической_энергии!J53/J$8)</f>
        <v>0</v>
      </c>
      <c r="K29" s="59">
        <f>IF(Баланс_электрической_энергии!K53=0,0,Баланс_электрической_энергии!K53/K$8)</f>
        <v>0</v>
      </c>
      <c r="L29" s="59">
        <f>IF(Баланс_электрической_энергии!L53=0,0,Баланс_электрической_энергии!L53/L$8)</f>
        <v>0</v>
      </c>
      <c r="M29" s="59">
        <f>IF(Баланс_электрической_энергии!M53=0,0,Баланс_электрической_энергии!M53/M$8)</f>
        <v>0</v>
      </c>
      <c r="N29" s="59">
        <f>IF(Баланс_электрической_энергии!N53=0,0,Баланс_электрической_энергии!N53/N$8)</f>
        <v>0</v>
      </c>
      <c r="O29" s="67">
        <f>IF(Баланс_электрической_энергии!O53=0,0,Баланс_электрической_энергии!O53/O$8)</f>
        <v>0</v>
      </c>
    </row>
    <row r="30" spans="1:15" ht="12.75">
      <c r="A30" s="27" t="s">
        <v>54</v>
      </c>
      <c r="B30" s="18" t="s">
        <v>55</v>
      </c>
      <c r="C30" s="59">
        <f t="shared" si="4"/>
        <v>0</v>
      </c>
      <c r="D30" s="59">
        <f>IF(Баланс_электрической_энергии!D54=0,0,Баланс_электрической_энергии!D54/D$8)</f>
        <v>0</v>
      </c>
      <c r="E30" s="59">
        <f>IF(Баланс_электрической_энергии!E54=0,0,Баланс_электрической_энергии!E54/E$8)</f>
        <v>0</v>
      </c>
      <c r="F30" s="59">
        <f>IF(Баланс_электрической_энергии!F54=0,0,Баланс_электрической_энергии!F54/F$8)</f>
        <v>0</v>
      </c>
      <c r="G30" s="59">
        <f>IF(Баланс_электрической_энергии!G54=0,0,Баланс_электрической_энергии!G54/G$8)</f>
        <v>0</v>
      </c>
      <c r="H30" s="59">
        <f>IF(Баланс_электрической_энергии!H54=0,0,Баланс_электрической_энергии!H54/H$8)</f>
        <v>0</v>
      </c>
      <c r="I30" s="59">
        <f>IF(Баланс_электрической_энергии!I54=0,0,Баланс_электрической_энергии!I54/I$8)</f>
        <v>0</v>
      </c>
      <c r="J30" s="59">
        <f>IF(Баланс_электрической_энергии!J54=0,0,Баланс_электрической_энергии!J54/J$8)</f>
        <v>0</v>
      </c>
      <c r="K30" s="59">
        <f>IF(Баланс_электрической_энергии!K54=0,0,Баланс_электрической_энергии!K54/K$8)</f>
        <v>0</v>
      </c>
      <c r="L30" s="59">
        <f>IF(Баланс_электрической_энергии!L54=0,0,Баланс_электрической_энергии!L54/L$8)</f>
        <v>0</v>
      </c>
      <c r="M30" s="59">
        <f>IF(Баланс_электрической_энергии!M54=0,0,Баланс_электрической_энергии!M54/M$8)</f>
        <v>0</v>
      </c>
      <c r="N30" s="59">
        <f>IF(Баланс_электрической_энергии!N54=0,0,Баланс_электрической_энергии!N54/N$8)</f>
        <v>0</v>
      </c>
      <c r="O30" s="67">
        <f>IF(Баланс_электрической_энергии!O54=0,0,Баланс_электрической_энергии!O54/O$8)</f>
        <v>0</v>
      </c>
    </row>
    <row r="31" spans="1:15" ht="12.75">
      <c r="A31" s="27" t="s">
        <v>56</v>
      </c>
      <c r="B31" s="12" t="s">
        <v>91</v>
      </c>
      <c r="C31" s="59">
        <f t="shared" si="4"/>
        <v>0</v>
      </c>
      <c r="D31" s="59">
        <f>IF(Баланс_электрической_энергии!D29=0,0,Баланс_электрической_энергии!D29/D$8)</f>
        <v>0</v>
      </c>
      <c r="E31" s="59">
        <f>IF(Баланс_электрической_энергии!E29=0,0,Баланс_электрической_энергии!E29/E$8)</f>
        <v>0</v>
      </c>
      <c r="F31" s="59">
        <f>IF(Баланс_электрической_энергии!F29=0,0,Баланс_электрической_энергии!F29/F$8)</f>
        <v>0</v>
      </c>
      <c r="G31" s="59">
        <f>IF(Баланс_электрической_энергии!G29=0,0,Баланс_электрической_энергии!G29/G$8)</f>
        <v>0</v>
      </c>
      <c r="H31" s="59">
        <f>IF(Баланс_электрической_энергии!H29=0,0,Баланс_электрической_энергии!H29/H$8)</f>
        <v>0</v>
      </c>
      <c r="I31" s="59">
        <f>IF(Баланс_электрической_энергии!I29=0,0,Баланс_электрической_энергии!I29/I$8)</f>
        <v>0</v>
      </c>
      <c r="J31" s="59">
        <f>IF(Баланс_электрической_энергии!J29=0,0,Баланс_электрической_энергии!J29/J$8)</f>
        <v>0</v>
      </c>
      <c r="K31" s="59">
        <f>IF(Баланс_электрической_энергии!K29=0,0,Баланс_электрической_энергии!K29/K$8)</f>
        <v>0</v>
      </c>
      <c r="L31" s="59">
        <f>IF(Баланс_электрической_энергии!L29=0,0,Баланс_электрической_энергии!L29/L$8)</f>
        <v>0</v>
      </c>
      <c r="M31" s="59">
        <f>IF(Баланс_электрической_энергии!M29=0,0,Баланс_электрической_энергии!M29/M$8)</f>
        <v>0</v>
      </c>
      <c r="N31" s="59">
        <f>IF(Баланс_электрической_энергии!N29=0,0,Баланс_электрической_энергии!N29/N$8)</f>
        <v>0</v>
      </c>
      <c r="O31" s="67">
        <f>IF(Баланс_электрической_энергии!O29=0,0,Баланс_электрической_энергии!O29/O$8)</f>
        <v>0</v>
      </c>
    </row>
    <row r="32" spans="1:15" ht="12.75">
      <c r="A32" s="27" t="s">
        <v>57</v>
      </c>
      <c r="B32" s="12" t="s">
        <v>58</v>
      </c>
      <c r="C32" s="59" t="e">
        <f t="shared" si="4"/>
        <v>#DIV/0!</v>
      </c>
      <c r="D32" s="59" t="e">
        <f>D33+D34</f>
        <v>#DIV/0!</v>
      </c>
      <c r="E32" s="59" t="e">
        <f aca="true" t="shared" si="10" ref="E32:O32">E33+E34</f>
        <v>#DIV/0!</v>
      </c>
      <c r="F32" s="59" t="e">
        <f t="shared" si="10"/>
        <v>#DIV/0!</v>
      </c>
      <c r="G32" s="59" t="e">
        <f t="shared" si="10"/>
        <v>#DIV/0!</v>
      </c>
      <c r="H32" s="59" t="e">
        <f t="shared" si="10"/>
        <v>#DIV/0!</v>
      </c>
      <c r="I32" s="59" t="e">
        <f t="shared" si="10"/>
        <v>#DIV/0!</v>
      </c>
      <c r="J32" s="59" t="e">
        <f t="shared" si="10"/>
        <v>#DIV/0!</v>
      </c>
      <c r="K32" s="59" t="e">
        <f t="shared" si="10"/>
        <v>#DIV/0!</v>
      </c>
      <c r="L32" s="59" t="e">
        <f t="shared" si="10"/>
        <v>#DIV/0!</v>
      </c>
      <c r="M32" s="59" t="e">
        <f t="shared" si="10"/>
        <v>#DIV/0!</v>
      </c>
      <c r="N32" s="59" t="e">
        <f t="shared" si="10"/>
        <v>#DIV/0!</v>
      </c>
      <c r="O32" s="67" t="e">
        <f t="shared" si="10"/>
        <v>#DIV/0!</v>
      </c>
    </row>
    <row r="33" spans="1:15" ht="12.75">
      <c r="A33" s="27" t="s">
        <v>105</v>
      </c>
      <c r="B33" s="18" t="s">
        <v>104</v>
      </c>
      <c r="C33" s="59">
        <f t="shared" si="4"/>
        <v>0</v>
      </c>
      <c r="D33" s="59">
        <f>IF(Баланс_электрической_энергии!D57=0,0,Баланс_электрической_энергии!D57/D$8)</f>
        <v>0</v>
      </c>
      <c r="E33" s="59">
        <f>IF(Баланс_электрической_энергии!E57=0,0,Баланс_электрической_энергии!E57/E$8)</f>
        <v>0</v>
      </c>
      <c r="F33" s="59">
        <f>IF(Баланс_электрической_энергии!F57=0,0,Баланс_электрической_энергии!F57/F$8)</f>
        <v>0</v>
      </c>
      <c r="G33" s="59">
        <f>IF(Баланс_электрической_энергии!G57=0,0,Баланс_электрической_энергии!G57/G$8)</f>
        <v>0</v>
      </c>
      <c r="H33" s="59">
        <f>IF(Баланс_электрической_энергии!H57=0,0,Баланс_электрической_энергии!H57/H$8)</f>
        <v>0</v>
      </c>
      <c r="I33" s="59">
        <f>IF(Баланс_электрической_энергии!I57=0,0,Баланс_электрической_энергии!I57/I$8)</f>
        <v>0</v>
      </c>
      <c r="J33" s="59">
        <f>IF(Баланс_электрической_энергии!J57=0,0,Баланс_электрической_энергии!J57/J$8)</f>
        <v>0</v>
      </c>
      <c r="K33" s="59">
        <f>IF(Баланс_электрической_энергии!K57=0,0,Баланс_электрической_энергии!K57/K$8)</f>
        <v>0</v>
      </c>
      <c r="L33" s="59">
        <f>IF(Баланс_электрической_энергии!L57=0,0,Баланс_электрической_энергии!L57/L$8)</f>
        <v>0</v>
      </c>
      <c r="M33" s="59">
        <f>IF(Баланс_электрической_энергии!M57=0,0,Баланс_электрической_энергии!M57/M$8)</f>
        <v>0</v>
      </c>
      <c r="N33" s="59">
        <f>IF(Баланс_электрической_энергии!N57=0,0,Баланс_электрической_энергии!N57/N$8)</f>
        <v>0</v>
      </c>
      <c r="O33" s="67">
        <f>IF(Баланс_электрической_энергии!O57=0,0,Баланс_электрической_энергии!O57/O$8)</f>
        <v>0</v>
      </c>
    </row>
    <row r="34" spans="1:15" ht="12.75">
      <c r="A34" s="27" t="s">
        <v>106</v>
      </c>
      <c r="B34" s="18" t="s">
        <v>58</v>
      </c>
      <c r="C34" s="59" t="e">
        <f t="shared" si="4"/>
        <v>#DIV/0!</v>
      </c>
      <c r="D34" s="59" t="e">
        <f>IF(Баланс_электрической_энергии!D58=0,0,Баланс_электрической_энергии!D58/D$8)</f>
        <v>#DIV/0!</v>
      </c>
      <c r="E34" s="59" t="e">
        <f>IF(Баланс_электрической_энергии!E58=0,0,Баланс_электрической_энергии!E58/E$8)</f>
        <v>#DIV/0!</v>
      </c>
      <c r="F34" s="59" t="e">
        <f>IF(Баланс_электрической_энергии!F58=0,0,Баланс_электрической_энергии!F58/F$8)</f>
        <v>#DIV/0!</v>
      </c>
      <c r="G34" s="59" t="e">
        <f>IF(Баланс_электрической_энергии!G58=0,0,Баланс_электрической_энергии!G58/G$8)</f>
        <v>#DIV/0!</v>
      </c>
      <c r="H34" s="59" t="e">
        <f>IF(Баланс_электрической_энергии!H58=0,0,Баланс_электрической_энергии!H58/H$8)</f>
        <v>#DIV/0!</v>
      </c>
      <c r="I34" s="59" t="e">
        <f>IF(Баланс_электрической_энергии!I58=0,0,Баланс_электрической_энергии!I58/I$8)</f>
        <v>#DIV/0!</v>
      </c>
      <c r="J34" s="59" t="e">
        <f>IF(Баланс_электрической_энергии!J58=0,0,Баланс_электрической_энергии!J58/J$8)</f>
        <v>#DIV/0!</v>
      </c>
      <c r="K34" s="59" t="e">
        <f>IF(Баланс_электрической_энергии!K58=0,0,Баланс_электрической_энергии!K58/K$8)</f>
        <v>#DIV/0!</v>
      </c>
      <c r="L34" s="59" t="e">
        <f>IF(Баланс_электрической_энергии!L58=0,0,Баланс_электрической_энергии!L58/L$8)</f>
        <v>#DIV/0!</v>
      </c>
      <c r="M34" s="59" t="e">
        <f>IF(Баланс_электрической_энергии!M58=0,0,Баланс_электрической_энергии!M58/M$8)</f>
        <v>#DIV/0!</v>
      </c>
      <c r="N34" s="59" t="e">
        <f>IF(Баланс_электрической_энергии!N58=0,0,Баланс_электрической_энергии!N58/N$8)</f>
        <v>#DIV/0!</v>
      </c>
      <c r="O34" s="67" t="e">
        <f>IF(Баланс_электрической_энергии!O58=0,0,Баланс_электрической_энергии!O58/O$8)</f>
        <v>#DIV/0!</v>
      </c>
    </row>
    <row r="35" spans="1:15" ht="12.75">
      <c r="A35" s="27" t="s">
        <v>59</v>
      </c>
      <c r="B35" s="19" t="s">
        <v>60</v>
      </c>
      <c r="C35" s="61" t="e">
        <f t="shared" si="4"/>
        <v>#DIV/0!</v>
      </c>
      <c r="D35" s="61" t="e">
        <f>D26+D20</f>
        <v>#DIV/0!</v>
      </c>
      <c r="E35" s="61" t="e">
        <f aca="true" t="shared" si="11" ref="E35:O35">E26+E20</f>
        <v>#DIV/0!</v>
      </c>
      <c r="F35" s="61" t="e">
        <f t="shared" si="11"/>
        <v>#DIV/0!</v>
      </c>
      <c r="G35" s="61" t="e">
        <f t="shared" si="11"/>
        <v>#DIV/0!</v>
      </c>
      <c r="H35" s="61" t="e">
        <f t="shared" si="11"/>
        <v>#DIV/0!</v>
      </c>
      <c r="I35" s="61" t="e">
        <f t="shared" si="11"/>
        <v>#DIV/0!</v>
      </c>
      <c r="J35" s="61" t="e">
        <f t="shared" si="11"/>
        <v>#DIV/0!</v>
      </c>
      <c r="K35" s="61" t="e">
        <f t="shared" si="11"/>
        <v>#DIV/0!</v>
      </c>
      <c r="L35" s="61" t="e">
        <f t="shared" si="11"/>
        <v>#DIV/0!</v>
      </c>
      <c r="M35" s="61" t="e">
        <f t="shared" si="11"/>
        <v>#DIV/0!</v>
      </c>
      <c r="N35" s="61" t="e">
        <f t="shared" si="11"/>
        <v>#DIV/0!</v>
      </c>
      <c r="O35" s="72" t="e">
        <f t="shared" si="11"/>
        <v>#DIV/0!</v>
      </c>
    </row>
    <row r="36" spans="1:15" ht="13.5" thickBot="1">
      <c r="A36" s="28" t="s">
        <v>61</v>
      </c>
      <c r="B36" s="29" t="s">
        <v>62</v>
      </c>
      <c r="C36" s="82" t="e">
        <f aca="true" t="shared" si="12" ref="C36:O36">IF(ROUND(C19-C35,3)=0,"ОК","ОШИБКА")</f>
        <v>#DIV/0!</v>
      </c>
      <c r="D36" s="82" t="e">
        <f t="shared" si="12"/>
        <v>#DIV/0!</v>
      </c>
      <c r="E36" s="82" t="e">
        <f t="shared" si="12"/>
        <v>#DIV/0!</v>
      </c>
      <c r="F36" s="82" t="e">
        <f t="shared" si="12"/>
        <v>#DIV/0!</v>
      </c>
      <c r="G36" s="82" t="e">
        <f t="shared" si="12"/>
        <v>#DIV/0!</v>
      </c>
      <c r="H36" s="82" t="e">
        <f t="shared" si="12"/>
        <v>#DIV/0!</v>
      </c>
      <c r="I36" s="82" t="e">
        <f t="shared" si="12"/>
        <v>#DIV/0!</v>
      </c>
      <c r="J36" s="82" t="e">
        <f t="shared" si="12"/>
        <v>#DIV/0!</v>
      </c>
      <c r="K36" s="82" t="e">
        <f t="shared" si="12"/>
        <v>#DIV/0!</v>
      </c>
      <c r="L36" s="82" t="e">
        <f t="shared" si="12"/>
        <v>#DIV/0!</v>
      </c>
      <c r="M36" s="82" t="e">
        <f t="shared" si="12"/>
        <v>#DIV/0!</v>
      </c>
      <c r="N36" s="82" t="e">
        <f t="shared" si="12"/>
        <v>#DIV/0!</v>
      </c>
      <c r="O36" s="83" t="e">
        <f t="shared" si="12"/>
        <v>#DIV/0!</v>
      </c>
    </row>
    <row r="37" spans="1:15" ht="12.75">
      <c r="A37" s="84"/>
      <c r="B37" s="43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3"/>
    </row>
    <row r="38" spans="1:15" ht="12.75">
      <c r="A38" s="69"/>
      <c r="B38" s="189" t="s">
        <v>113</v>
      </c>
      <c r="C38" s="189"/>
      <c r="D38" s="190" t="s">
        <v>114</v>
      </c>
      <c r="E38" s="19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1:15" ht="13.5" thickBot="1">
      <c r="A39" s="69"/>
      <c r="B39" s="43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14.25" customHeight="1">
      <c r="A40" s="200" t="s">
        <v>121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2"/>
    </row>
    <row r="41" spans="1:15" ht="12.75">
      <c r="A41" s="207" t="s">
        <v>12</v>
      </c>
      <c r="B41" s="205" t="s">
        <v>13</v>
      </c>
      <c r="C41" s="208" t="s">
        <v>16</v>
      </c>
      <c r="D41" s="205" t="s">
        <v>76</v>
      </c>
      <c r="E41" s="205"/>
      <c r="F41" s="205"/>
      <c r="G41" s="205" t="s">
        <v>77</v>
      </c>
      <c r="H41" s="205"/>
      <c r="I41" s="205"/>
      <c r="J41" s="205" t="s">
        <v>78</v>
      </c>
      <c r="K41" s="205"/>
      <c r="L41" s="205"/>
      <c r="M41" s="205" t="s">
        <v>79</v>
      </c>
      <c r="N41" s="205"/>
      <c r="O41" s="206"/>
    </row>
    <row r="42" spans="1:15" ht="12.75">
      <c r="A42" s="207"/>
      <c r="B42" s="205"/>
      <c r="C42" s="209"/>
      <c r="D42" s="75" t="s">
        <v>64</v>
      </c>
      <c r="E42" s="75" t="s">
        <v>65</v>
      </c>
      <c r="F42" s="75" t="s">
        <v>66</v>
      </c>
      <c r="G42" s="75" t="s">
        <v>67</v>
      </c>
      <c r="H42" s="75" t="s">
        <v>68</v>
      </c>
      <c r="I42" s="75" t="s">
        <v>69</v>
      </c>
      <c r="J42" s="75" t="s">
        <v>70</v>
      </c>
      <c r="K42" s="75" t="s">
        <v>71</v>
      </c>
      <c r="L42" s="75" t="s">
        <v>72</v>
      </c>
      <c r="M42" s="75" t="s">
        <v>73</v>
      </c>
      <c r="N42" s="75" t="s">
        <v>74</v>
      </c>
      <c r="O42" s="76" t="s">
        <v>75</v>
      </c>
    </row>
    <row r="43" spans="1:15" ht="51">
      <c r="A43" s="207"/>
      <c r="B43" s="205"/>
      <c r="C43" s="210"/>
      <c r="D43" s="77" t="s">
        <v>107</v>
      </c>
      <c r="E43" s="77" t="s">
        <v>107</v>
      </c>
      <c r="F43" s="77" t="s">
        <v>107</v>
      </c>
      <c r="G43" s="77" t="s">
        <v>107</v>
      </c>
      <c r="H43" s="77" t="s">
        <v>107</v>
      </c>
      <c r="I43" s="77" t="s">
        <v>107</v>
      </c>
      <c r="J43" s="77" t="s">
        <v>107</v>
      </c>
      <c r="K43" s="77" t="s">
        <v>107</v>
      </c>
      <c r="L43" s="77" t="s">
        <v>107</v>
      </c>
      <c r="M43" s="77" t="s">
        <v>107</v>
      </c>
      <c r="N43" s="77" t="s">
        <v>107</v>
      </c>
      <c r="O43" s="78" t="s">
        <v>107</v>
      </c>
    </row>
    <row r="44" spans="1:15" ht="12.75">
      <c r="A44" s="79">
        <v>1</v>
      </c>
      <c r="B44" s="75">
        <v>2</v>
      </c>
      <c r="C44" s="75">
        <v>3</v>
      </c>
      <c r="D44" s="75">
        <v>4</v>
      </c>
      <c r="E44" s="75">
        <v>5</v>
      </c>
      <c r="F44" s="75">
        <v>6</v>
      </c>
      <c r="G44" s="75">
        <v>7</v>
      </c>
      <c r="H44" s="75">
        <v>8</v>
      </c>
      <c r="I44" s="75">
        <v>9</v>
      </c>
      <c r="J44" s="75">
        <v>10</v>
      </c>
      <c r="K44" s="75">
        <v>11</v>
      </c>
      <c r="L44" s="75">
        <v>12</v>
      </c>
      <c r="M44" s="75">
        <v>13</v>
      </c>
      <c r="N44" s="75">
        <v>14</v>
      </c>
      <c r="O44" s="76">
        <v>15</v>
      </c>
    </row>
    <row r="45" spans="1:15" ht="12.75">
      <c r="A45" s="79"/>
      <c r="B45" s="80" t="s">
        <v>112</v>
      </c>
      <c r="C45" s="81">
        <f>SUM(D45:O45)</f>
        <v>0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107"/>
    </row>
    <row r="46" spans="1:15" ht="12.75">
      <c r="A46" s="79"/>
      <c r="B46" s="80" t="s">
        <v>62</v>
      </c>
      <c r="C46" s="106" t="str">
        <f>IF(C45&gt;8760,"Ошибка","ОК")</f>
        <v>ОК</v>
      </c>
      <c r="D46" s="75" t="str">
        <f>IF(D45&gt;744,"Ошибка","ОК")</f>
        <v>ОК</v>
      </c>
      <c r="E46" s="75" t="str">
        <f>IF(E45&gt;672,"Ошибка","ОК")</f>
        <v>ОК</v>
      </c>
      <c r="F46" s="75" t="str">
        <f>IF(F45&gt;744,"Ошибка","ОК")</f>
        <v>ОК</v>
      </c>
      <c r="G46" s="75" t="str">
        <f>IF(G45&gt;720,"Ошибка","ОК")</f>
        <v>ОК</v>
      </c>
      <c r="H46" s="75" t="str">
        <f>IF(H45&gt;744,"Ошибка","ОК")</f>
        <v>ОК</v>
      </c>
      <c r="I46" s="75" t="str">
        <f>IF(I45&gt;720,"Ошибка","ОК")</f>
        <v>ОК</v>
      </c>
      <c r="J46" s="75" t="str">
        <f>IF(J45&gt;744,"Ошибка","ОК")</f>
        <v>ОК</v>
      </c>
      <c r="K46" s="75" t="str">
        <f>IF(K45&gt;744,"Ошибка","ОК")</f>
        <v>ОК</v>
      </c>
      <c r="L46" s="75" t="str">
        <f>IF(L45&gt;720,"Ошибка","ОК")</f>
        <v>ОК</v>
      </c>
      <c r="M46" s="75" t="str">
        <f>IF(M45&gt;744,"Ошибка","ОК")</f>
        <v>ОК</v>
      </c>
      <c r="N46" s="75" t="str">
        <f>IF(N45&gt;720,"Ошибка","ОК")</f>
        <v>ОК</v>
      </c>
      <c r="O46" s="76" t="str">
        <f>IF(O45&gt;744,"Ошибка","ОК")</f>
        <v>ОК</v>
      </c>
    </row>
    <row r="47" spans="1:15" ht="12.75">
      <c r="A47" s="23" t="s">
        <v>21</v>
      </c>
      <c r="B47" s="7" t="s">
        <v>96</v>
      </c>
      <c r="C47" s="61" t="e">
        <f>SUM(D47:O47)/12</f>
        <v>#DIV/0!</v>
      </c>
      <c r="D47" s="61" t="e">
        <f>IF(Баланс_электрической_энергии!D73=0,0,Баланс_электрической_энергии!D73/D$45)</f>
        <v>#DIV/0!</v>
      </c>
      <c r="E47" s="61" t="e">
        <f>IF(Баланс_электрической_энергии!E73=0,0,Баланс_электрической_энергии!E73/E$45)</f>
        <v>#DIV/0!</v>
      </c>
      <c r="F47" s="61" t="e">
        <f>IF(Баланс_электрической_энергии!F73=0,0,Баланс_электрической_энергии!F73/F$45)</f>
        <v>#DIV/0!</v>
      </c>
      <c r="G47" s="61" t="e">
        <f>IF(Баланс_электрической_энергии!G73=0,0,Баланс_электрической_энергии!G73/G$45)</f>
        <v>#DIV/0!</v>
      </c>
      <c r="H47" s="61" t="e">
        <f>IF(Баланс_электрической_энергии!H73=0,0,Баланс_электрической_энергии!H73/H$45)</f>
        <v>#DIV/0!</v>
      </c>
      <c r="I47" s="61" t="e">
        <f>IF(Баланс_электрической_энергии!I73=0,0,Баланс_электрической_энергии!I73/I$45)</f>
        <v>#DIV/0!</v>
      </c>
      <c r="J47" s="61" t="e">
        <f>IF(Баланс_электрической_энергии!J73=0,0,Баланс_электрической_энергии!J73/J$45)</f>
        <v>#DIV/0!</v>
      </c>
      <c r="K47" s="61" t="e">
        <f>IF(Баланс_электрической_энергии!K73=0,0,Баланс_электрической_энергии!K73/K$45)</f>
        <v>#DIV/0!</v>
      </c>
      <c r="L47" s="61" t="e">
        <f>IF(Баланс_электрической_энергии!L73=0,0,Баланс_электрической_энергии!L73/L$45)</f>
        <v>#DIV/0!</v>
      </c>
      <c r="M47" s="61" t="e">
        <f>IF(Баланс_электрической_энергии!M73=0,0,Баланс_электрической_энергии!M73/M$45)</f>
        <v>#DIV/0!</v>
      </c>
      <c r="N47" s="61" t="e">
        <f>IF(Баланс_электрической_энергии!N73=0,0,Баланс_электрической_энергии!N73/N$45)</f>
        <v>#DIV/0!</v>
      </c>
      <c r="O47" s="72" t="e">
        <f>IF(Баланс_электрической_энергии!O73=0,0,Баланс_электрической_энергии!O73/O$45)</f>
        <v>#DIV/0!</v>
      </c>
    </row>
    <row r="48" spans="1:15" ht="12.75">
      <c r="A48" s="24" t="s">
        <v>23</v>
      </c>
      <c r="B48" s="8" t="s">
        <v>97</v>
      </c>
      <c r="C48" s="61" t="e">
        <f>SUM(D48:O48)/12</f>
        <v>#DIV/0!</v>
      </c>
      <c r="D48" s="61" t="e">
        <f>IF(Баланс_электрической_энергии!D74=0,0,Баланс_электрической_энергии!D74/D$45)</f>
        <v>#DIV/0!</v>
      </c>
      <c r="E48" s="61" t="e">
        <f>IF(Баланс_электрической_энергии!E74=0,0,Баланс_электрической_энергии!E74/E$45)</f>
        <v>#DIV/0!</v>
      </c>
      <c r="F48" s="61" t="e">
        <f>IF(Баланс_электрической_энергии!F74=0,0,Баланс_электрической_энергии!F74/F$45)</f>
        <v>#DIV/0!</v>
      </c>
      <c r="G48" s="61" t="e">
        <f>IF(Баланс_электрической_энергии!G74=0,0,Баланс_электрической_энергии!G74/G$45)</f>
        <v>#DIV/0!</v>
      </c>
      <c r="H48" s="61" t="e">
        <f>IF(Баланс_электрической_энергии!H74=0,0,Баланс_электрической_энергии!H74/H$45)</f>
        <v>#DIV/0!</v>
      </c>
      <c r="I48" s="61" t="e">
        <f>IF(Баланс_электрической_энергии!I74=0,0,Баланс_электрической_энергии!I74/I$45)</f>
        <v>#DIV/0!</v>
      </c>
      <c r="J48" s="61" t="e">
        <f>IF(Баланс_электрической_энергии!J74=0,0,Баланс_электрической_энергии!J74/J$45)</f>
        <v>#DIV/0!</v>
      </c>
      <c r="K48" s="61" t="e">
        <f>IF(Баланс_электрической_энергии!K74=0,0,Баланс_электрической_энергии!K74/K$45)</f>
        <v>#DIV/0!</v>
      </c>
      <c r="L48" s="61" t="e">
        <f>IF(Баланс_электрической_энергии!L74=0,0,Баланс_электрической_энергии!L74/L$45)</f>
        <v>#DIV/0!</v>
      </c>
      <c r="M48" s="61" t="e">
        <f>IF(Баланс_электрической_энергии!M74=0,0,Баланс_электрической_энергии!M74/M$45)</f>
        <v>#DIV/0!</v>
      </c>
      <c r="N48" s="61" t="e">
        <f>IF(Баланс_электрической_энергии!N74=0,0,Баланс_электрической_энергии!N74/N$45)</f>
        <v>#DIV/0!</v>
      </c>
      <c r="O48" s="72" t="e">
        <f>IF(Баланс_электрической_энергии!O74=0,0,Баланс_электрической_энергии!O74/O$45)</f>
        <v>#DIV/0!</v>
      </c>
    </row>
    <row r="49" spans="1:15" ht="12.75">
      <c r="A49" s="25" t="s">
        <v>25</v>
      </c>
      <c r="B49" s="9" t="s">
        <v>26</v>
      </c>
      <c r="C49" s="65" t="e">
        <f aca="true" t="shared" si="13" ref="C49:O49">IF(C47=0,0,C48/C47)</f>
        <v>#DIV/0!</v>
      </c>
      <c r="D49" s="65" t="e">
        <f t="shared" si="13"/>
        <v>#DIV/0!</v>
      </c>
      <c r="E49" s="65" t="e">
        <f t="shared" si="13"/>
        <v>#DIV/0!</v>
      </c>
      <c r="F49" s="65" t="e">
        <f t="shared" si="13"/>
        <v>#DIV/0!</v>
      </c>
      <c r="G49" s="65" t="e">
        <f t="shared" si="13"/>
        <v>#DIV/0!</v>
      </c>
      <c r="H49" s="65" t="e">
        <f t="shared" si="13"/>
        <v>#DIV/0!</v>
      </c>
      <c r="I49" s="65" t="e">
        <f t="shared" si="13"/>
        <v>#DIV/0!</v>
      </c>
      <c r="J49" s="65" t="e">
        <f t="shared" si="13"/>
        <v>#DIV/0!</v>
      </c>
      <c r="K49" s="65" t="e">
        <f t="shared" si="13"/>
        <v>#DIV/0!</v>
      </c>
      <c r="L49" s="65" t="e">
        <f t="shared" si="13"/>
        <v>#DIV/0!</v>
      </c>
      <c r="M49" s="65" t="e">
        <f t="shared" si="13"/>
        <v>#DIV/0!</v>
      </c>
      <c r="N49" s="65" t="e">
        <f t="shared" si="13"/>
        <v>#DIV/0!</v>
      </c>
      <c r="O49" s="66" t="e">
        <f t="shared" si="13"/>
        <v>#DIV/0!</v>
      </c>
    </row>
    <row r="50" spans="1:15" ht="12.75">
      <c r="A50" s="24" t="s">
        <v>27</v>
      </c>
      <c r="B50" s="7" t="s">
        <v>98</v>
      </c>
      <c r="C50" s="61" t="e">
        <f>SUM(D50:O50)/12</f>
        <v>#DIV/0!</v>
      </c>
      <c r="D50" s="61" t="e">
        <f aca="true" t="shared" si="14" ref="D50:O50">SUM(D51:D52)</f>
        <v>#DIV/0!</v>
      </c>
      <c r="E50" s="61" t="e">
        <f t="shared" si="14"/>
        <v>#DIV/0!</v>
      </c>
      <c r="F50" s="61" t="e">
        <f t="shared" si="14"/>
        <v>#DIV/0!</v>
      </c>
      <c r="G50" s="61" t="e">
        <f t="shared" si="14"/>
        <v>#DIV/0!</v>
      </c>
      <c r="H50" s="61" t="e">
        <f t="shared" si="14"/>
        <v>#DIV/0!</v>
      </c>
      <c r="I50" s="61" t="e">
        <f t="shared" si="14"/>
        <v>#DIV/0!</v>
      </c>
      <c r="J50" s="61" t="e">
        <f t="shared" si="14"/>
        <v>#DIV/0!</v>
      </c>
      <c r="K50" s="61" t="e">
        <f t="shared" si="14"/>
        <v>#DIV/0!</v>
      </c>
      <c r="L50" s="61" t="e">
        <f t="shared" si="14"/>
        <v>#DIV/0!</v>
      </c>
      <c r="M50" s="61" t="e">
        <f t="shared" si="14"/>
        <v>#DIV/0!</v>
      </c>
      <c r="N50" s="61" t="e">
        <f t="shared" si="14"/>
        <v>#DIV/0!</v>
      </c>
      <c r="O50" s="72" t="e">
        <f t="shared" si="14"/>
        <v>#DIV/0!</v>
      </c>
    </row>
    <row r="51" spans="1:15" ht="12.75">
      <c r="A51" s="26" t="s">
        <v>29</v>
      </c>
      <c r="B51" s="9" t="s">
        <v>30</v>
      </c>
      <c r="C51" s="59" t="e">
        <f>SUM(D51:O51)/12</f>
        <v>#DIV/0!</v>
      </c>
      <c r="D51" s="59" t="e">
        <f>D47-D48</f>
        <v>#DIV/0!</v>
      </c>
      <c r="E51" s="59" t="e">
        <f aca="true" t="shared" si="15" ref="E51:O51">E47-E48</f>
        <v>#DIV/0!</v>
      </c>
      <c r="F51" s="59" t="e">
        <f t="shared" si="15"/>
        <v>#DIV/0!</v>
      </c>
      <c r="G51" s="59" t="e">
        <f t="shared" si="15"/>
        <v>#DIV/0!</v>
      </c>
      <c r="H51" s="59" t="e">
        <f t="shared" si="15"/>
        <v>#DIV/0!</v>
      </c>
      <c r="I51" s="59" t="e">
        <f t="shared" si="15"/>
        <v>#DIV/0!</v>
      </c>
      <c r="J51" s="59" t="e">
        <f t="shared" si="15"/>
        <v>#DIV/0!</v>
      </c>
      <c r="K51" s="59" t="e">
        <f t="shared" si="15"/>
        <v>#DIV/0!</v>
      </c>
      <c r="L51" s="59" t="e">
        <f t="shared" si="15"/>
        <v>#DIV/0!</v>
      </c>
      <c r="M51" s="59" t="e">
        <f t="shared" si="15"/>
        <v>#DIV/0!</v>
      </c>
      <c r="N51" s="59" t="e">
        <f t="shared" si="15"/>
        <v>#DIV/0!</v>
      </c>
      <c r="O51" s="67" t="e">
        <f t="shared" si="15"/>
        <v>#DIV/0!</v>
      </c>
    </row>
    <row r="52" spans="1:15" ht="12.75">
      <c r="A52" s="26" t="s">
        <v>31</v>
      </c>
      <c r="B52" s="9" t="s">
        <v>32</v>
      </c>
      <c r="C52" s="59">
        <f>SUM(D52:O52)/12</f>
        <v>0</v>
      </c>
      <c r="D52" s="59">
        <f>IF(Баланс_электрической_энергии!D78=0,0,Баланс_электрической_энергии!D78/D$45)</f>
        <v>0</v>
      </c>
      <c r="E52" s="59">
        <f>IF(Баланс_электрической_энергии!E78=0,0,Баланс_электрической_энергии!E78/E$45)</f>
        <v>0</v>
      </c>
      <c r="F52" s="59">
        <f>IF(Баланс_электрической_энергии!F78=0,0,Баланс_электрической_энергии!F78/F$45)</f>
        <v>0</v>
      </c>
      <c r="G52" s="59">
        <f>IF(Баланс_электрической_энергии!G78=0,0,Баланс_электрической_энергии!G78/G$45)</f>
        <v>0</v>
      </c>
      <c r="H52" s="59">
        <f>IF(Баланс_электрической_энергии!H78=0,0,Баланс_электрической_энергии!H78/H$45)</f>
        <v>0</v>
      </c>
      <c r="I52" s="59">
        <f>IF(Баланс_электрической_энергии!I78=0,0,Баланс_электрической_энергии!I78/I$45)</f>
        <v>0</v>
      </c>
      <c r="J52" s="59">
        <f>IF(Баланс_электрической_энергии!J78=0,0,Баланс_электрической_энергии!J78/J$45)</f>
        <v>0</v>
      </c>
      <c r="K52" s="59">
        <f>IF(Баланс_электрической_энергии!K78=0,0,Баланс_электрической_энергии!K78/K$45)</f>
        <v>0</v>
      </c>
      <c r="L52" s="59">
        <f>IF(Баланс_электрической_энергии!L78=0,0,Баланс_электрической_энергии!L78/L$45)</f>
        <v>0</v>
      </c>
      <c r="M52" s="59">
        <f>IF(Баланс_электрической_энергии!M78=0,0,Баланс_электрической_энергии!M78/M$45)</f>
        <v>0</v>
      </c>
      <c r="N52" s="59">
        <f>IF(Баланс_электрической_энергии!N78=0,0,Баланс_электрической_энергии!N78/N$45)</f>
        <v>0</v>
      </c>
      <c r="O52" s="67">
        <f>IF(Баланс_электрической_энергии!O78=0,0,Баланс_электрической_энергии!O78/O$45)</f>
        <v>0</v>
      </c>
    </row>
    <row r="53" spans="1:15" ht="12.75">
      <c r="A53" s="24" t="s">
        <v>34</v>
      </c>
      <c r="B53" s="10" t="s">
        <v>99</v>
      </c>
      <c r="C53" s="61">
        <f>SUM(D53:O53)/12</f>
        <v>0</v>
      </c>
      <c r="D53" s="61">
        <f>IF(Баланс_электрической_энергии!D79=0,0,Баланс_электрической_энергии!D79/D$45)</f>
        <v>0</v>
      </c>
      <c r="E53" s="61">
        <f>IF(Баланс_электрической_энергии!E79=0,0,Баланс_электрической_энергии!E79/E$45)</f>
        <v>0</v>
      </c>
      <c r="F53" s="61">
        <f>IF(Баланс_электрической_энергии!F79=0,0,Баланс_электрической_энергии!F79/F$45)</f>
        <v>0</v>
      </c>
      <c r="G53" s="61">
        <f>IF(Баланс_электрической_энергии!G79=0,0,Баланс_электрической_энергии!G79/G$45)</f>
        <v>0</v>
      </c>
      <c r="H53" s="61">
        <f>IF(Баланс_электрической_энергии!H79=0,0,Баланс_электрической_энергии!H79/H$45)</f>
        <v>0</v>
      </c>
      <c r="I53" s="61">
        <f>IF(Баланс_электрической_энергии!I79=0,0,Баланс_электрической_энергии!I79/I$45)</f>
        <v>0</v>
      </c>
      <c r="J53" s="61">
        <f>IF(Баланс_электрической_энергии!J79=0,0,Баланс_электрической_энергии!J79/J$45)</f>
        <v>0</v>
      </c>
      <c r="K53" s="61">
        <f>IF(Баланс_электрической_энергии!K79=0,0,Баланс_электрической_энергии!K79/K$45)</f>
        <v>0</v>
      </c>
      <c r="L53" s="61">
        <f>IF(Баланс_электрической_энергии!L79=0,0,Баланс_электрической_энергии!L79/L$45)</f>
        <v>0</v>
      </c>
      <c r="M53" s="61">
        <f>IF(Баланс_электрической_энергии!M79=0,0,Баланс_электрической_энергии!M79/M$45)</f>
        <v>0</v>
      </c>
      <c r="N53" s="61">
        <f>IF(Баланс_электрической_энергии!N79=0,0,Баланс_электрической_энергии!N79/N$45)</f>
        <v>0</v>
      </c>
      <c r="O53" s="72">
        <f>IF(Баланс_электрической_энергии!O79=0,0,Баланс_электрической_энергии!O79/O$45)</f>
        <v>0</v>
      </c>
    </row>
    <row r="54" spans="1:15" ht="12.75">
      <c r="A54" s="26" t="s">
        <v>35</v>
      </c>
      <c r="B54" s="9" t="s">
        <v>36</v>
      </c>
      <c r="C54" s="65" t="e">
        <f aca="true" t="shared" si="16" ref="C54:O54">IF(C50=0,0,C53/C50)</f>
        <v>#DIV/0!</v>
      </c>
      <c r="D54" s="65" t="e">
        <f t="shared" si="16"/>
        <v>#DIV/0!</v>
      </c>
      <c r="E54" s="65" t="e">
        <f t="shared" si="16"/>
        <v>#DIV/0!</v>
      </c>
      <c r="F54" s="65" t="e">
        <f t="shared" si="16"/>
        <v>#DIV/0!</v>
      </c>
      <c r="G54" s="65" t="e">
        <f t="shared" si="16"/>
        <v>#DIV/0!</v>
      </c>
      <c r="H54" s="65" t="e">
        <f t="shared" si="16"/>
        <v>#DIV/0!</v>
      </c>
      <c r="I54" s="65" t="e">
        <f t="shared" si="16"/>
        <v>#DIV/0!</v>
      </c>
      <c r="J54" s="65" t="e">
        <f t="shared" si="16"/>
        <v>#DIV/0!</v>
      </c>
      <c r="K54" s="65" t="e">
        <f t="shared" si="16"/>
        <v>#DIV/0!</v>
      </c>
      <c r="L54" s="65" t="e">
        <f t="shared" si="16"/>
        <v>#DIV/0!</v>
      </c>
      <c r="M54" s="65" t="e">
        <f t="shared" si="16"/>
        <v>#DIV/0!</v>
      </c>
      <c r="N54" s="65" t="e">
        <f t="shared" si="16"/>
        <v>#DIV/0!</v>
      </c>
      <c r="O54" s="66" t="e">
        <f t="shared" si="16"/>
        <v>#DIV/0!</v>
      </c>
    </row>
    <row r="55" spans="1:15" ht="25.5">
      <c r="A55" s="26" t="s">
        <v>37</v>
      </c>
      <c r="B55" s="9" t="s">
        <v>100</v>
      </c>
      <c r="C55" s="59">
        <f aca="true" t="shared" si="17" ref="C55:C72">SUM(D55:O55)/12</f>
        <v>0</v>
      </c>
      <c r="D55" s="59">
        <f>IF(Баланс_электрической_энергии!D81=0,0,Баланс_электрической_энергии!D81/D$45)</f>
        <v>0</v>
      </c>
      <c r="E55" s="59">
        <f>IF(Баланс_электрической_энергии!E81=0,0,Баланс_электрической_энергии!E81/E$45)</f>
        <v>0</v>
      </c>
      <c r="F55" s="59">
        <f>IF(Баланс_электрической_энергии!F81=0,0,Баланс_электрической_энергии!F81/F$45)</f>
        <v>0</v>
      </c>
      <c r="G55" s="59">
        <f>IF(Баланс_электрической_энергии!G81=0,0,Баланс_электрической_энергии!G81/G$45)</f>
        <v>0</v>
      </c>
      <c r="H55" s="59">
        <f>IF(Баланс_электрической_энергии!H81=0,0,Баланс_электрической_энергии!H81/H$45)</f>
        <v>0</v>
      </c>
      <c r="I55" s="59">
        <f>IF(Баланс_электрической_энергии!I81=0,0,Баланс_электрической_энергии!I81/I$45)</f>
        <v>0</v>
      </c>
      <c r="J55" s="59">
        <f>IF(Баланс_электрической_энергии!J81=0,0,Баланс_электрической_энергии!J81/J$45)</f>
        <v>0</v>
      </c>
      <c r="K55" s="59">
        <f>IF(Баланс_электрической_энергии!K81=0,0,Баланс_электрической_энергии!K81/K$45)</f>
        <v>0</v>
      </c>
      <c r="L55" s="59">
        <f>IF(Баланс_электрической_энергии!L81=0,0,Баланс_электрической_энергии!L81/L$45)</f>
        <v>0</v>
      </c>
      <c r="M55" s="59">
        <f>IF(Баланс_электрической_энергии!M81=0,0,Баланс_электрической_энергии!M81/M$45)</f>
        <v>0</v>
      </c>
      <c r="N55" s="59">
        <f>IF(Баланс_электрической_энергии!N81=0,0,Баланс_электрической_энергии!N81/N$45)</f>
        <v>0</v>
      </c>
      <c r="O55" s="67">
        <f>IF(Баланс_электрической_энергии!O81=0,0,Баланс_электрической_энергии!O81/O$45)</f>
        <v>0</v>
      </c>
    </row>
    <row r="56" spans="1:15" ht="12.75">
      <c r="A56" s="24" t="s">
        <v>38</v>
      </c>
      <c r="B56" s="10" t="s">
        <v>39</v>
      </c>
      <c r="C56" s="61" t="e">
        <f t="shared" si="17"/>
        <v>#DIV/0!</v>
      </c>
      <c r="D56" s="61" t="e">
        <f aca="true" t="shared" si="18" ref="D56:O56">D50-D53-D55</f>
        <v>#DIV/0!</v>
      </c>
      <c r="E56" s="61" t="e">
        <f t="shared" si="18"/>
        <v>#DIV/0!</v>
      </c>
      <c r="F56" s="61" t="e">
        <f t="shared" si="18"/>
        <v>#DIV/0!</v>
      </c>
      <c r="G56" s="61" t="e">
        <f t="shared" si="18"/>
        <v>#DIV/0!</v>
      </c>
      <c r="H56" s="61" t="e">
        <f t="shared" si="18"/>
        <v>#DIV/0!</v>
      </c>
      <c r="I56" s="61" t="e">
        <f t="shared" si="18"/>
        <v>#DIV/0!</v>
      </c>
      <c r="J56" s="61" t="e">
        <f t="shared" si="18"/>
        <v>#DIV/0!</v>
      </c>
      <c r="K56" s="61" t="e">
        <f t="shared" si="18"/>
        <v>#DIV/0!</v>
      </c>
      <c r="L56" s="61" t="e">
        <f t="shared" si="18"/>
        <v>#DIV/0!</v>
      </c>
      <c r="M56" s="61" t="e">
        <f t="shared" si="18"/>
        <v>#DIV/0!</v>
      </c>
      <c r="N56" s="61" t="e">
        <f t="shared" si="18"/>
        <v>#DIV/0!</v>
      </c>
      <c r="O56" s="72" t="e">
        <f t="shared" si="18"/>
        <v>#DIV/0!</v>
      </c>
    </row>
    <row r="57" spans="1:15" ht="12.75">
      <c r="A57" s="26" t="s">
        <v>40</v>
      </c>
      <c r="B57" s="11" t="s">
        <v>41</v>
      </c>
      <c r="C57" s="59">
        <f t="shared" si="17"/>
        <v>0</v>
      </c>
      <c r="D57" s="59">
        <f>D58+D61+D62</f>
        <v>0</v>
      </c>
      <c r="E57" s="59">
        <f aca="true" t="shared" si="19" ref="E57:O57">E58+E61+E62</f>
        <v>0</v>
      </c>
      <c r="F57" s="59">
        <f t="shared" si="19"/>
        <v>0</v>
      </c>
      <c r="G57" s="59">
        <f t="shared" si="19"/>
        <v>0</v>
      </c>
      <c r="H57" s="59">
        <f t="shared" si="19"/>
        <v>0</v>
      </c>
      <c r="I57" s="59">
        <f t="shared" si="19"/>
        <v>0</v>
      </c>
      <c r="J57" s="59">
        <f t="shared" si="19"/>
        <v>0</v>
      </c>
      <c r="K57" s="59">
        <f t="shared" si="19"/>
        <v>0</v>
      </c>
      <c r="L57" s="59">
        <f t="shared" si="19"/>
        <v>0</v>
      </c>
      <c r="M57" s="59">
        <f t="shared" si="19"/>
        <v>0</v>
      </c>
      <c r="N57" s="59">
        <f t="shared" si="19"/>
        <v>0</v>
      </c>
      <c r="O57" s="67">
        <f t="shared" si="19"/>
        <v>0</v>
      </c>
    </row>
    <row r="58" spans="1:15" ht="12.75">
      <c r="A58" s="26" t="s">
        <v>43</v>
      </c>
      <c r="B58" s="12" t="s">
        <v>80</v>
      </c>
      <c r="C58" s="59">
        <f t="shared" si="17"/>
        <v>0</v>
      </c>
      <c r="D58" s="59">
        <f>D59+D60</f>
        <v>0</v>
      </c>
      <c r="E58" s="59">
        <f aca="true" t="shared" si="20" ref="E58:O58">E59+E60</f>
        <v>0</v>
      </c>
      <c r="F58" s="59">
        <f t="shared" si="20"/>
        <v>0</v>
      </c>
      <c r="G58" s="59">
        <f t="shared" si="20"/>
        <v>0</v>
      </c>
      <c r="H58" s="59">
        <f t="shared" si="20"/>
        <v>0</v>
      </c>
      <c r="I58" s="59">
        <f t="shared" si="20"/>
        <v>0</v>
      </c>
      <c r="J58" s="59">
        <f t="shared" si="20"/>
        <v>0</v>
      </c>
      <c r="K58" s="59">
        <f t="shared" si="20"/>
        <v>0</v>
      </c>
      <c r="L58" s="59">
        <f t="shared" si="20"/>
        <v>0</v>
      </c>
      <c r="M58" s="59">
        <f t="shared" si="20"/>
        <v>0</v>
      </c>
      <c r="N58" s="59">
        <f t="shared" si="20"/>
        <v>0</v>
      </c>
      <c r="O58" s="67">
        <f t="shared" si="20"/>
        <v>0</v>
      </c>
    </row>
    <row r="59" spans="1:15" ht="12.75">
      <c r="A59" s="26" t="s">
        <v>102</v>
      </c>
      <c r="B59" s="14" t="s">
        <v>87</v>
      </c>
      <c r="C59" s="59">
        <f t="shared" si="17"/>
        <v>0</v>
      </c>
      <c r="D59" s="59">
        <f>IF(Баланс_электрической_энергии!D86=0,0,Баланс_электрической_энергии!D86/D$45)</f>
        <v>0</v>
      </c>
      <c r="E59" s="59">
        <f>IF(Баланс_электрической_энергии!E86=0,0,Баланс_электрической_энергии!E86/E$45)</f>
        <v>0</v>
      </c>
      <c r="F59" s="59">
        <f>IF(Баланс_электрической_энергии!F86=0,0,Баланс_электрической_энергии!F86/F$45)</f>
        <v>0</v>
      </c>
      <c r="G59" s="59">
        <f>IF(Баланс_электрической_энергии!G86=0,0,Баланс_электрической_энергии!G86/G$45)</f>
        <v>0</v>
      </c>
      <c r="H59" s="59">
        <f>IF(Баланс_электрической_энергии!H86=0,0,Баланс_электрической_энергии!H86/H$45)</f>
        <v>0</v>
      </c>
      <c r="I59" s="59">
        <f>IF(Баланс_электрической_энергии!I86=0,0,Баланс_электрической_энергии!I86/I$45)</f>
        <v>0</v>
      </c>
      <c r="J59" s="59">
        <f>IF(Баланс_электрической_энергии!J86=0,0,Баланс_электрической_энергии!J86/J$45)</f>
        <v>0</v>
      </c>
      <c r="K59" s="59">
        <f>IF(Баланс_электрической_энергии!K86=0,0,Баланс_электрической_энергии!K86/K$45)</f>
        <v>0</v>
      </c>
      <c r="L59" s="59">
        <f>IF(Баланс_электрической_энергии!L86=0,0,Баланс_электрической_энергии!L86/L$45)</f>
        <v>0</v>
      </c>
      <c r="M59" s="59">
        <f>IF(Баланс_электрической_энергии!M86=0,0,Баланс_электрической_энергии!M86/M$45)</f>
        <v>0</v>
      </c>
      <c r="N59" s="59">
        <f>IF(Баланс_электрической_энергии!N86=0,0,Баланс_электрической_энергии!N86/N$45)</f>
        <v>0</v>
      </c>
      <c r="O59" s="67">
        <f>IF(Баланс_электрической_энергии!O86=0,0,Баланс_электрической_энергии!O86/O$45)</f>
        <v>0</v>
      </c>
    </row>
    <row r="60" spans="1:15" ht="12.75">
      <c r="A60" s="26" t="s">
        <v>103</v>
      </c>
      <c r="B60" s="14" t="s">
        <v>90</v>
      </c>
      <c r="C60" s="59">
        <f t="shared" si="17"/>
        <v>0</v>
      </c>
      <c r="D60" s="59">
        <f>IF(Баланс_электрической_энергии!D93=0,0,Баланс_электрической_энергии!D93/D$45)</f>
        <v>0</v>
      </c>
      <c r="E60" s="59">
        <f>IF(Баланс_электрической_энергии!E93=0,0,Баланс_электрической_энергии!E93/E$45)</f>
        <v>0</v>
      </c>
      <c r="F60" s="59">
        <f>IF(Баланс_электрической_энергии!F93=0,0,Баланс_электрической_энергии!F93/F$45)</f>
        <v>0</v>
      </c>
      <c r="G60" s="59">
        <f>IF(Баланс_электрической_энергии!G93=0,0,Баланс_электрической_энергии!G93/G$45)</f>
        <v>0</v>
      </c>
      <c r="H60" s="59">
        <f>IF(Баланс_электрической_энергии!H93=0,0,Баланс_электрической_энергии!H93/H$45)</f>
        <v>0</v>
      </c>
      <c r="I60" s="59">
        <f>IF(Баланс_электрической_энергии!I93=0,0,Баланс_электрической_энергии!I93/I$45)</f>
        <v>0</v>
      </c>
      <c r="J60" s="59">
        <f>IF(Баланс_электрической_энергии!J93=0,0,Баланс_электрической_энергии!J93/J$45)</f>
        <v>0</v>
      </c>
      <c r="K60" s="59">
        <f>IF(Баланс_электрической_энергии!K93=0,0,Баланс_электрической_энергии!K93/K$45)</f>
        <v>0</v>
      </c>
      <c r="L60" s="59">
        <f>IF(Баланс_электрической_энергии!L93=0,0,Баланс_электрической_энергии!L93/L$45)</f>
        <v>0</v>
      </c>
      <c r="M60" s="59">
        <f>IF(Баланс_электрической_энергии!M93=0,0,Баланс_электрической_энергии!M93/M$45)</f>
        <v>0</v>
      </c>
      <c r="N60" s="59">
        <f>IF(Баланс_электрической_энергии!N93=0,0,Баланс_электрической_энергии!N93/N$45)</f>
        <v>0</v>
      </c>
      <c r="O60" s="67">
        <f>IF(Баланс_электрической_энергии!O93=0,0,Баланс_электрической_энергии!O93/O$45)</f>
        <v>0</v>
      </c>
    </row>
    <row r="61" spans="1:15" ht="12.75">
      <c r="A61" s="26" t="s">
        <v>44</v>
      </c>
      <c r="B61" s="16" t="s">
        <v>88</v>
      </c>
      <c r="C61" s="59">
        <f t="shared" si="17"/>
        <v>0</v>
      </c>
      <c r="D61" s="59">
        <f>IF(Баланс_электрической_энергии!D100=0,0,Баланс_электрической_энергии!D100/D$45)</f>
        <v>0</v>
      </c>
      <c r="E61" s="59">
        <f>IF(Баланс_электрической_энергии!E100=0,0,Баланс_электрической_энергии!E100/E$45)</f>
        <v>0</v>
      </c>
      <c r="F61" s="59">
        <f>IF(Баланс_электрической_энергии!F100=0,0,Баланс_электрической_энергии!F100/F$45)</f>
        <v>0</v>
      </c>
      <c r="G61" s="59">
        <f>IF(Баланс_электрической_энергии!G100=0,0,Баланс_электрической_энергии!G100/G$45)</f>
        <v>0</v>
      </c>
      <c r="H61" s="59">
        <f>IF(Баланс_электрической_энергии!H100=0,0,Баланс_электрической_энергии!H100/H$45)</f>
        <v>0</v>
      </c>
      <c r="I61" s="59">
        <f>IF(Баланс_электрической_энергии!I100=0,0,Баланс_электрической_энергии!I100/I$45)</f>
        <v>0</v>
      </c>
      <c r="J61" s="59">
        <f>IF(Баланс_электрической_энергии!J100=0,0,Баланс_электрической_энергии!J100/J$45)</f>
        <v>0</v>
      </c>
      <c r="K61" s="59">
        <f>IF(Баланс_электрической_энергии!K100=0,0,Баланс_электрической_энергии!K100/K$45)</f>
        <v>0</v>
      </c>
      <c r="L61" s="59">
        <f>IF(Баланс_электрической_энергии!L100=0,0,Баланс_электрической_энергии!L100/L$45)</f>
        <v>0</v>
      </c>
      <c r="M61" s="59">
        <f>IF(Баланс_электрической_энергии!M100=0,0,Баланс_электрической_энергии!M100/M$45)</f>
        <v>0</v>
      </c>
      <c r="N61" s="59">
        <f>IF(Баланс_электрической_энергии!N100=0,0,Баланс_электрической_энергии!N100/N$45)</f>
        <v>0</v>
      </c>
      <c r="O61" s="67">
        <f>IF(Баланс_электрической_энергии!O100=0,0,Баланс_электрической_энергии!O100/O$45)</f>
        <v>0</v>
      </c>
    </row>
    <row r="62" spans="1:15" ht="25.5">
      <c r="A62" s="26" t="s">
        <v>45</v>
      </c>
      <c r="B62" s="16" t="s">
        <v>89</v>
      </c>
      <c r="C62" s="59">
        <f t="shared" si="17"/>
        <v>0</v>
      </c>
      <c r="D62" s="59">
        <f>IF(Баланс_электрической_энергии!D108=0,0,Баланс_электрической_энергии!D108/D$45)</f>
        <v>0</v>
      </c>
      <c r="E62" s="59">
        <f>IF(Баланс_электрической_энергии!E108=0,0,Баланс_электрической_энергии!E108/E$45)</f>
        <v>0</v>
      </c>
      <c r="F62" s="59">
        <f>IF(Баланс_электрической_энергии!F108=0,0,Баланс_электрической_энергии!F108/F$45)</f>
        <v>0</v>
      </c>
      <c r="G62" s="59">
        <f>IF(Баланс_электрической_энергии!G108=0,0,Баланс_электрической_энергии!G108/G$45)</f>
        <v>0</v>
      </c>
      <c r="H62" s="59">
        <f>IF(Баланс_электрической_энергии!H108=0,0,Баланс_электрической_энергии!H108/H$45)</f>
        <v>0</v>
      </c>
      <c r="I62" s="59">
        <f>IF(Баланс_электрической_энергии!I108=0,0,Баланс_электрической_энергии!I108/I$45)</f>
        <v>0</v>
      </c>
      <c r="J62" s="59">
        <f>IF(Баланс_электрической_энергии!J108=0,0,Баланс_электрической_энергии!J108/J$45)</f>
        <v>0</v>
      </c>
      <c r="K62" s="59">
        <f>IF(Баланс_электрической_энергии!K108=0,0,Баланс_электрической_энергии!K108/K$45)</f>
        <v>0</v>
      </c>
      <c r="L62" s="59">
        <f>IF(Баланс_электрической_энергии!L108=0,0,Баланс_электрической_энергии!L108/L$45)</f>
        <v>0</v>
      </c>
      <c r="M62" s="59">
        <f>IF(Баланс_электрической_энергии!M108=0,0,Баланс_электрической_энергии!M108/M$45)</f>
        <v>0</v>
      </c>
      <c r="N62" s="59">
        <f>IF(Баланс_электрической_энергии!N108=0,0,Баланс_электрической_энергии!N108/N$45)</f>
        <v>0</v>
      </c>
      <c r="O62" s="67">
        <f>IF(Баланс_электрической_энергии!O108=0,0,Баланс_электрической_энергии!O108/O$45)</f>
        <v>0</v>
      </c>
    </row>
    <row r="63" spans="1:15" ht="12.75">
      <c r="A63" s="26" t="s">
        <v>46</v>
      </c>
      <c r="B63" s="11" t="s">
        <v>47</v>
      </c>
      <c r="C63" s="59" t="e">
        <f t="shared" si="17"/>
        <v>#DIV/0!</v>
      </c>
      <c r="D63" s="59" t="e">
        <f>D64+D68+D69</f>
        <v>#DIV/0!</v>
      </c>
      <c r="E63" s="59" t="e">
        <f aca="true" t="shared" si="21" ref="E63:O63">E64+E68+E69</f>
        <v>#DIV/0!</v>
      </c>
      <c r="F63" s="59" t="e">
        <f t="shared" si="21"/>
        <v>#DIV/0!</v>
      </c>
      <c r="G63" s="59" t="e">
        <f t="shared" si="21"/>
        <v>#DIV/0!</v>
      </c>
      <c r="H63" s="59" t="e">
        <f t="shared" si="21"/>
        <v>#DIV/0!</v>
      </c>
      <c r="I63" s="59" t="e">
        <f t="shared" si="21"/>
        <v>#DIV/0!</v>
      </c>
      <c r="J63" s="59" t="e">
        <f t="shared" si="21"/>
        <v>#DIV/0!</v>
      </c>
      <c r="K63" s="59" t="e">
        <f t="shared" si="21"/>
        <v>#DIV/0!</v>
      </c>
      <c r="L63" s="59" t="e">
        <f t="shared" si="21"/>
        <v>#DIV/0!</v>
      </c>
      <c r="M63" s="59" t="e">
        <f t="shared" si="21"/>
        <v>#DIV/0!</v>
      </c>
      <c r="N63" s="59" t="e">
        <f t="shared" si="21"/>
        <v>#DIV/0!</v>
      </c>
      <c r="O63" s="67" t="e">
        <f t="shared" si="21"/>
        <v>#DIV/0!</v>
      </c>
    </row>
    <row r="64" spans="1:15" ht="12.75">
      <c r="A64" s="27" t="s">
        <v>48</v>
      </c>
      <c r="B64" s="12" t="s">
        <v>49</v>
      </c>
      <c r="C64" s="59">
        <f t="shared" si="17"/>
        <v>0</v>
      </c>
      <c r="D64" s="59">
        <f>D65+D66+D67</f>
        <v>0</v>
      </c>
      <c r="E64" s="59">
        <f aca="true" t="shared" si="22" ref="E64:O64">E65+E66+E67</f>
        <v>0</v>
      </c>
      <c r="F64" s="59">
        <f t="shared" si="22"/>
        <v>0</v>
      </c>
      <c r="G64" s="59">
        <f t="shared" si="22"/>
        <v>0</v>
      </c>
      <c r="H64" s="59">
        <f t="shared" si="22"/>
        <v>0</v>
      </c>
      <c r="I64" s="59">
        <f t="shared" si="22"/>
        <v>0</v>
      </c>
      <c r="J64" s="59">
        <f t="shared" si="22"/>
        <v>0</v>
      </c>
      <c r="K64" s="59">
        <f t="shared" si="22"/>
        <v>0</v>
      </c>
      <c r="L64" s="59">
        <f t="shared" si="22"/>
        <v>0</v>
      </c>
      <c r="M64" s="59">
        <f t="shared" si="22"/>
        <v>0</v>
      </c>
      <c r="N64" s="59">
        <f t="shared" si="22"/>
        <v>0</v>
      </c>
      <c r="O64" s="67">
        <f t="shared" si="22"/>
        <v>0</v>
      </c>
    </row>
    <row r="65" spans="1:15" ht="12.75">
      <c r="A65" s="27" t="s">
        <v>50</v>
      </c>
      <c r="B65" s="18" t="s">
        <v>51</v>
      </c>
      <c r="C65" s="59">
        <f t="shared" si="17"/>
        <v>0</v>
      </c>
      <c r="D65" s="59">
        <f>IF(Баланс_электрической_энергии!D117=0,0,Баланс_электрической_энергии!D117/D$45)</f>
        <v>0</v>
      </c>
      <c r="E65" s="59">
        <f>IF(Баланс_электрической_энергии!E117=0,0,Баланс_электрической_энергии!E117/E$45)</f>
        <v>0</v>
      </c>
      <c r="F65" s="59">
        <f>IF(Баланс_электрической_энергии!F117=0,0,Баланс_электрической_энергии!F117/F$45)</f>
        <v>0</v>
      </c>
      <c r="G65" s="59">
        <f>IF(Баланс_электрической_энергии!G117=0,0,Баланс_электрической_энергии!G117/G$45)</f>
        <v>0</v>
      </c>
      <c r="H65" s="59">
        <f>IF(Баланс_электрической_энергии!H117=0,0,Баланс_электрической_энергии!H117/H$45)</f>
        <v>0</v>
      </c>
      <c r="I65" s="59">
        <f>IF(Баланс_электрической_энергии!I117=0,0,Баланс_электрической_энергии!I117/I$45)</f>
        <v>0</v>
      </c>
      <c r="J65" s="59">
        <f>IF(Баланс_электрической_энергии!J117=0,0,Баланс_электрической_энергии!J117/J$45)</f>
        <v>0</v>
      </c>
      <c r="K65" s="59">
        <f>IF(Баланс_электрической_энергии!K117=0,0,Баланс_электрической_энергии!K117/K$45)</f>
        <v>0</v>
      </c>
      <c r="L65" s="59">
        <f>IF(Баланс_электрической_энергии!L117=0,0,Баланс_электрической_энергии!L117/L$45)</f>
        <v>0</v>
      </c>
      <c r="M65" s="59">
        <f>IF(Баланс_электрической_энергии!M117=0,0,Баланс_электрической_энергии!M117/M$45)</f>
        <v>0</v>
      </c>
      <c r="N65" s="59">
        <f>IF(Баланс_электрической_энергии!N117=0,0,Баланс_электрической_энергии!N117/N$45)</f>
        <v>0</v>
      </c>
      <c r="O65" s="67">
        <f>IF(Баланс_электрической_энергии!O117=0,0,Баланс_электрической_энергии!O117/O$45)</f>
        <v>0</v>
      </c>
    </row>
    <row r="66" spans="1:15" ht="12.75">
      <c r="A66" s="27" t="s">
        <v>52</v>
      </c>
      <c r="B66" s="18" t="s">
        <v>53</v>
      </c>
      <c r="C66" s="59">
        <f t="shared" si="17"/>
        <v>0</v>
      </c>
      <c r="D66" s="59">
        <f>IF(Баланс_электрической_энергии!D118=0,0,Баланс_электрической_энергии!D118/D$45)</f>
        <v>0</v>
      </c>
      <c r="E66" s="59">
        <f>IF(Баланс_электрической_энергии!E118=0,0,Баланс_электрической_энергии!E118/E$45)</f>
        <v>0</v>
      </c>
      <c r="F66" s="59">
        <f>IF(Баланс_электрической_энергии!F118=0,0,Баланс_электрической_энергии!F118/F$45)</f>
        <v>0</v>
      </c>
      <c r="G66" s="59">
        <f>IF(Баланс_электрической_энергии!G118=0,0,Баланс_электрической_энергии!G118/G$45)</f>
        <v>0</v>
      </c>
      <c r="H66" s="59">
        <f>IF(Баланс_электрической_энергии!H118=0,0,Баланс_электрической_энергии!H118/H$45)</f>
        <v>0</v>
      </c>
      <c r="I66" s="59">
        <f>IF(Баланс_электрической_энергии!I118=0,0,Баланс_электрической_энергии!I118/I$45)</f>
        <v>0</v>
      </c>
      <c r="J66" s="59">
        <f>IF(Баланс_электрической_энергии!J118=0,0,Баланс_электрической_энергии!J118/J$45)</f>
        <v>0</v>
      </c>
      <c r="K66" s="59">
        <f>IF(Баланс_электрической_энергии!K118=0,0,Баланс_электрической_энергии!K118/K$45)</f>
        <v>0</v>
      </c>
      <c r="L66" s="59">
        <f>IF(Баланс_электрической_энергии!L118=0,0,Баланс_электрической_энергии!L118/L$45)</f>
        <v>0</v>
      </c>
      <c r="M66" s="59">
        <f>IF(Баланс_электрической_энергии!M118=0,0,Баланс_электрической_энергии!M118/M$45)</f>
        <v>0</v>
      </c>
      <c r="N66" s="59">
        <f>IF(Баланс_электрической_энергии!N118=0,0,Баланс_электрической_энергии!N118/N$45)</f>
        <v>0</v>
      </c>
      <c r="O66" s="67">
        <f>IF(Баланс_электрической_энергии!O118=0,0,Баланс_электрической_энергии!O118/O$45)</f>
        <v>0</v>
      </c>
    </row>
    <row r="67" spans="1:15" ht="12.75">
      <c r="A67" s="27" t="s">
        <v>54</v>
      </c>
      <c r="B67" s="18" t="s">
        <v>55</v>
      </c>
      <c r="C67" s="59">
        <f t="shared" si="17"/>
        <v>0</v>
      </c>
      <c r="D67" s="59">
        <f>IF(Баланс_электрической_энергии!D119=0,0,Баланс_электрической_энергии!D119/D$45)</f>
        <v>0</v>
      </c>
      <c r="E67" s="59">
        <f>IF(Баланс_электрической_энергии!E119=0,0,Баланс_электрической_энергии!E119/E$45)</f>
        <v>0</v>
      </c>
      <c r="F67" s="59">
        <f>IF(Баланс_электрической_энергии!F119=0,0,Баланс_электрической_энергии!F119/F$45)</f>
        <v>0</v>
      </c>
      <c r="G67" s="59">
        <f>IF(Баланс_электрической_энергии!G119=0,0,Баланс_электрической_энергии!G119/G$45)</f>
        <v>0</v>
      </c>
      <c r="H67" s="59">
        <f>IF(Баланс_электрической_энергии!H119=0,0,Баланс_электрической_энергии!H119/H$45)</f>
        <v>0</v>
      </c>
      <c r="I67" s="59">
        <f>IF(Баланс_электрической_энергии!I119=0,0,Баланс_электрической_энергии!I119/I$45)</f>
        <v>0</v>
      </c>
      <c r="J67" s="59">
        <f>IF(Баланс_электрической_энергии!J119=0,0,Баланс_электрической_энергии!J119/J$45)</f>
        <v>0</v>
      </c>
      <c r="K67" s="59">
        <f>IF(Баланс_электрической_энергии!K119=0,0,Баланс_электрической_энергии!K119/K$45)</f>
        <v>0</v>
      </c>
      <c r="L67" s="59">
        <f>IF(Баланс_электрической_энергии!L119=0,0,Баланс_электрической_энергии!L119/L$45)</f>
        <v>0</v>
      </c>
      <c r="M67" s="59">
        <f>IF(Баланс_электрической_энергии!M119=0,0,Баланс_электрической_энергии!M119/M$45)</f>
        <v>0</v>
      </c>
      <c r="N67" s="59">
        <f>IF(Баланс_электрической_энергии!N119=0,0,Баланс_электрической_энергии!N119/N$45)</f>
        <v>0</v>
      </c>
      <c r="O67" s="67">
        <f>IF(Баланс_электрической_энергии!O119=0,0,Баланс_электрической_энергии!O119/O$45)</f>
        <v>0</v>
      </c>
    </row>
    <row r="68" spans="1:15" ht="12.75">
      <c r="A68" s="27" t="s">
        <v>56</v>
      </c>
      <c r="B68" s="12" t="s">
        <v>91</v>
      </c>
      <c r="C68" s="59" t="e">
        <f t="shared" si="17"/>
        <v>#DIV/0!</v>
      </c>
      <c r="D68" s="59" t="e">
        <f>IF(Баланс_электрической_энергии!D120=0,0,Баланс_электрической_энергии!D120/D$45)</f>
        <v>#DIV/0!</v>
      </c>
      <c r="E68" s="59" t="e">
        <f>IF(Баланс_электрической_энергии!E120=0,0,Баланс_электрической_энергии!E120/E$45)</f>
        <v>#DIV/0!</v>
      </c>
      <c r="F68" s="59" t="e">
        <f>IF(Баланс_электрической_энергии!F120=0,0,Баланс_электрической_энергии!F120/F$45)</f>
        <v>#DIV/0!</v>
      </c>
      <c r="G68" s="59" t="e">
        <f>IF(Баланс_электрической_энергии!G120=0,0,Баланс_электрической_энергии!G120/G$45)</f>
        <v>#DIV/0!</v>
      </c>
      <c r="H68" s="59" t="e">
        <f>IF(Баланс_электрической_энергии!H120=0,0,Баланс_электрической_энергии!H120/H$45)</f>
        <v>#DIV/0!</v>
      </c>
      <c r="I68" s="59" t="e">
        <f>IF(Баланс_электрической_энергии!I120=0,0,Баланс_электрической_энергии!I120/I$45)</f>
        <v>#DIV/0!</v>
      </c>
      <c r="J68" s="59" t="e">
        <f>IF(Баланс_электрической_энергии!J120=0,0,Баланс_электрической_энергии!J120/J$45)</f>
        <v>#DIV/0!</v>
      </c>
      <c r="K68" s="59" t="e">
        <f>IF(Баланс_электрической_энергии!K120=0,0,Баланс_электрической_энергии!K120/K$45)</f>
        <v>#DIV/0!</v>
      </c>
      <c r="L68" s="59" t="e">
        <f>IF(Баланс_электрической_энергии!L120=0,0,Баланс_электрической_энергии!L120/L$45)</f>
        <v>#DIV/0!</v>
      </c>
      <c r="M68" s="59" t="e">
        <f>IF(Баланс_электрической_энергии!M120=0,0,Баланс_электрической_энергии!M120/M$45)</f>
        <v>#DIV/0!</v>
      </c>
      <c r="N68" s="59" t="e">
        <f>IF(Баланс_электрической_энергии!N120=0,0,Баланс_электрической_энергии!N120/N$45)</f>
        <v>#DIV/0!</v>
      </c>
      <c r="O68" s="67" t="e">
        <f>IF(Баланс_электрической_энергии!O120=0,0,Баланс_электрической_энергии!O120/O$45)</f>
        <v>#DIV/0!</v>
      </c>
    </row>
    <row r="69" spans="1:15" ht="12.75">
      <c r="A69" s="27" t="s">
        <v>57</v>
      </c>
      <c r="B69" s="12" t="s">
        <v>58</v>
      </c>
      <c r="C69" s="59" t="e">
        <f t="shared" si="17"/>
        <v>#DIV/0!</v>
      </c>
      <c r="D69" s="59" t="e">
        <f>D70+D71</f>
        <v>#DIV/0!</v>
      </c>
      <c r="E69" s="59" t="e">
        <f aca="true" t="shared" si="23" ref="E69:O69">E70+E71</f>
        <v>#DIV/0!</v>
      </c>
      <c r="F69" s="59" t="e">
        <f t="shared" si="23"/>
        <v>#DIV/0!</v>
      </c>
      <c r="G69" s="59" t="e">
        <f t="shared" si="23"/>
        <v>#DIV/0!</v>
      </c>
      <c r="H69" s="59" t="e">
        <f t="shared" si="23"/>
        <v>#DIV/0!</v>
      </c>
      <c r="I69" s="59" t="e">
        <f t="shared" si="23"/>
        <v>#DIV/0!</v>
      </c>
      <c r="J69" s="59" t="e">
        <f t="shared" si="23"/>
        <v>#DIV/0!</v>
      </c>
      <c r="K69" s="59" t="e">
        <f t="shared" si="23"/>
        <v>#DIV/0!</v>
      </c>
      <c r="L69" s="59" t="e">
        <f t="shared" si="23"/>
        <v>#DIV/0!</v>
      </c>
      <c r="M69" s="59" t="e">
        <f t="shared" si="23"/>
        <v>#DIV/0!</v>
      </c>
      <c r="N69" s="59" t="e">
        <f t="shared" si="23"/>
        <v>#DIV/0!</v>
      </c>
      <c r="O69" s="67" t="e">
        <f t="shared" si="23"/>
        <v>#DIV/0!</v>
      </c>
    </row>
    <row r="70" spans="1:15" ht="12.75">
      <c r="A70" s="27" t="s">
        <v>105</v>
      </c>
      <c r="B70" s="18" t="s">
        <v>104</v>
      </c>
      <c r="C70" s="59">
        <f t="shared" si="17"/>
        <v>0</v>
      </c>
      <c r="D70" s="59">
        <f>IF(Баланс_электрической_энергии!D122=0,0,Баланс_электрической_энергии!D122/D$45)</f>
        <v>0</v>
      </c>
      <c r="E70" s="59">
        <f>IF(Баланс_электрической_энергии!E122=0,0,Баланс_электрической_энергии!E122/E$45)</f>
        <v>0</v>
      </c>
      <c r="F70" s="59">
        <f>IF(Баланс_электрической_энергии!F122=0,0,Баланс_электрической_энергии!F122/F$45)</f>
        <v>0</v>
      </c>
      <c r="G70" s="59">
        <f>IF(Баланс_электрической_энергии!G122=0,0,Баланс_электрической_энергии!G122/G$45)</f>
        <v>0</v>
      </c>
      <c r="H70" s="59">
        <f>IF(Баланс_электрической_энергии!H122=0,0,Баланс_электрической_энергии!H122/H$45)</f>
        <v>0</v>
      </c>
      <c r="I70" s="59">
        <f>IF(Баланс_электрической_энергии!I122=0,0,Баланс_электрической_энергии!I122/I$45)</f>
        <v>0</v>
      </c>
      <c r="J70" s="59">
        <f>IF(Баланс_электрической_энергии!J122=0,0,Баланс_электрической_энергии!J122/J$45)</f>
        <v>0</v>
      </c>
      <c r="K70" s="59">
        <f>IF(Баланс_электрической_энергии!K122=0,0,Баланс_электрической_энергии!K122/K$45)</f>
        <v>0</v>
      </c>
      <c r="L70" s="59">
        <f>IF(Баланс_электрической_энергии!L122=0,0,Баланс_электрической_энергии!L122/L$45)</f>
        <v>0</v>
      </c>
      <c r="M70" s="59">
        <f>IF(Баланс_электрической_энергии!M122=0,0,Баланс_электрической_энергии!M122/M$45)</f>
        <v>0</v>
      </c>
      <c r="N70" s="59">
        <f>IF(Баланс_электрической_энергии!N122=0,0,Баланс_электрической_энергии!N122/N$45)</f>
        <v>0</v>
      </c>
      <c r="O70" s="67">
        <f>IF(Баланс_электрической_энергии!O122=0,0,Баланс_электрической_энергии!O122/O$45)</f>
        <v>0</v>
      </c>
    </row>
    <row r="71" spans="1:15" ht="12.75">
      <c r="A71" s="27" t="s">
        <v>106</v>
      </c>
      <c r="B71" s="18" t="s">
        <v>58</v>
      </c>
      <c r="C71" s="59" t="e">
        <f t="shared" si="17"/>
        <v>#DIV/0!</v>
      </c>
      <c r="D71" s="59" t="e">
        <f>IF(Баланс_электрической_энергии!D123=0,0,Баланс_электрической_энергии!D123/D$45)</f>
        <v>#DIV/0!</v>
      </c>
      <c r="E71" s="59" t="e">
        <f>IF(Баланс_электрической_энергии!E123=0,0,Баланс_электрической_энергии!E123/E$45)</f>
        <v>#DIV/0!</v>
      </c>
      <c r="F71" s="59" t="e">
        <f>IF(Баланс_электрической_энергии!F123=0,0,Баланс_электрической_энергии!F123/F$45)</f>
        <v>#DIV/0!</v>
      </c>
      <c r="G71" s="59" t="e">
        <f>IF(Баланс_электрической_энергии!G123=0,0,Баланс_электрической_энергии!G123/G$45)</f>
        <v>#DIV/0!</v>
      </c>
      <c r="H71" s="59" t="e">
        <f>IF(Баланс_электрической_энергии!H123=0,0,Баланс_электрической_энергии!H123/H$45)</f>
        <v>#DIV/0!</v>
      </c>
      <c r="I71" s="59" t="e">
        <f>IF(Баланс_электрической_энергии!I123=0,0,Баланс_электрической_энергии!I123/I$45)</f>
        <v>#DIV/0!</v>
      </c>
      <c r="J71" s="59" t="e">
        <f>IF(Баланс_электрической_энергии!J123=0,0,Баланс_электрической_энергии!J123/J$45)</f>
        <v>#DIV/0!</v>
      </c>
      <c r="K71" s="59" t="e">
        <f>IF(Баланс_электрической_энергии!K123=0,0,Баланс_электрической_энергии!K123/K$45)</f>
        <v>#DIV/0!</v>
      </c>
      <c r="L71" s="59" t="e">
        <f>IF(Баланс_электрической_энергии!L123=0,0,Баланс_электрической_энергии!L123/L$45)</f>
        <v>#DIV/0!</v>
      </c>
      <c r="M71" s="59" t="e">
        <f>IF(Баланс_электрической_энергии!M123=0,0,Баланс_электрической_энергии!M123/M$45)</f>
        <v>#DIV/0!</v>
      </c>
      <c r="N71" s="59" t="e">
        <f>IF(Баланс_электрической_энергии!N123=0,0,Баланс_электрической_энергии!N123/N$45)</f>
        <v>#DIV/0!</v>
      </c>
      <c r="O71" s="67" t="e">
        <f>IF(Баланс_электрической_энергии!O123=0,0,Баланс_электрической_энергии!O123/O$45)</f>
        <v>#DIV/0!</v>
      </c>
    </row>
    <row r="72" spans="1:15" ht="12.75">
      <c r="A72" s="27" t="s">
        <v>59</v>
      </c>
      <c r="B72" s="19" t="s">
        <v>60</v>
      </c>
      <c r="C72" s="61" t="e">
        <f t="shared" si="17"/>
        <v>#DIV/0!</v>
      </c>
      <c r="D72" s="61" t="e">
        <f>D63+D57</f>
        <v>#DIV/0!</v>
      </c>
      <c r="E72" s="61" t="e">
        <f aca="true" t="shared" si="24" ref="E72:O72">E63+E57</f>
        <v>#DIV/0!</v>
      </c>
      <c r="F72" s="61" t="e">
        <f t="shared" si="24"/>
        <v>#DIV/0!</v>
      </c>
      <c r="G72" s="61" t="e">
        <f t="shared" si="24"/>
        <v>#DIV/0!</v>
      </c>
      <c r="H72" s="61" t="e">
        <f t="shared" si="24"/>
        <v>#DIV/0!</v>
      </c>
      <c r="I72" s="61" t="e">
        <f t="shared" si="24"/>
        <v>#DIV/0!</v>
      </c>
      <c r="J72" s="61" t="e">
        <f t="shared" si="24"/>
        <v>#DIV/0!</v>
      </c>
      <c r="K72" s="61" t="e">
        <f t="shared" si="24"/>
        <v>#DIV/0!</v>
      </c>
      <c r="L72" s="61" t="e">
        <f t="shared" si="24"/>
        <v>#DIV/0!</v>
      </c>
      <c r="M72" s="61" t="e">
        <f t="shared" si="24"/>
        <v>#DIV/0!</v>
      </c>
      <c r="N72" s="61" t="e">
        <f t="shared" si="24"/>
        <v>#DIV/0!</v>
      </c>
      <c r="O72" s="72" t="e">
        <f t="shared" si="24"/>
        <v>#DIV/0!</v>
      </c>
    </row>
    <row r="73" spans="1:15" ht="13.5" thickBot="1">
      <c r="A73" s="28" t="s">
        <v>61</v>
      </c>
      <c r="B73" s="29" t="s">
        <v>62</v>
      </c>
      <c r="C73" s="82" t="e">
        <f aca="true" t="shared" si="25" ref="C73:O73">IF(ROUND(C56-C72,3)=0,"ОК","ОШИБКА")</f>
        <v>#DIV/0!</v>
      </c>
      <c r="D73" s="82" t="e">
        <f t="shared" si="25"/>
        <v>#DIV/0!</v>
      </c>
      <c r="E73" s="82" t="e">
        <f t="shared" si="25"/>
        <v>#DIV/0!</v>
      </c>
      <c r="F73" s="82" t="e">
        <f t="shared" si="25"/>
        <v>#DIV/0!</v>
      </c>
      <c r="G73" s="82" t="e">
        <f t="shared" si="25"/>
        <v>#DIV/0!</v>
      </c>
      <c r="H73" s="82" t="e">
        <f t="shared" si="25"/>
        <v>#DIV/0!</v>
      </c>
      <c r="I73" s="82" t="e">
        <f t="shared" si="25"/>
        <v>#DIV/0!</v>
      </c>
      <c r="J73" s="82" t="e">
        <f t="shared" si="25"/>
        <v>#DIV/0!</v>
      </c>
      <c r="K73" s="82" t="e">
        <f t="shared" si="25"/>
        <v>#DIV/0!</v>
      </c>
      <c r="L73" s="82" t="e">
        <f t="shared" si="25"/>
        <v>#DIV/0!</v>
      </c>
      <c r="M73" s="82" t="e">
        <f t="shared" si="25"/>
        <v>#DIV/0!</v>
      </c>
      <c r="N73" s="82" t="e">
        <f t="shared" si="25"/>
        <v>#DIV/0!</v>
      </c>
      <c r="O73" s="83" t="e">
        <f t="shared" si="25"/>
        <v>#DIV/0!</v>
      </c>
    </row>
    <row r="74" spans="1:15" ht="12.75">
      <c r="A74" s="84"/>
      <c r="B74" s="43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3"/>
    </row>
    <row r="75" spans="1:15" ht="12.75">
      <c r="A75" s="69"/>
      <c r="B75" s="189" t="s">
        <v>113</v>
      </c>
      <c r="C75" s="189"/>
      <c r="D75" s="190" t="s">
        <v>114</v>
      </c>
      <c r="E75" s="190"/>
      <c r="F75" s="70"/>
      <c r="G75" s="70"/>
      <c r="H75" s="70"/>
      <c r="I75" s="70"/>
      <c r="J75" s="70"/>
      <c r="K75" s="70"/>
      <c r="L75" s="70"/>
      <c r="M75" s="70"/>
      <c r="N75" s="70"/>
      <c r="O75" s="70"/>
    </row>
    <row r="76" spans="1:15" ht="13.5" thickBot="1">
      <c r="A76" s="69"/>
      <c r="B76" s="43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</row>
    <row r="77" spans="1:15" ht="14.25" customHeight="1">
      <c r="A77" s="200" t="s">
        <v>122</v>
      </c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2"/>
    </row>
    <row r="78" spans="1:15" ht="12.75">
      <c r="A78" s="207" t="s">
        <v>12</v>
      </c>
      <c r="B78" s="205" t="s">
        <v>13</v>
      </c>
      <c r="C78" s="208" t="s">
        <v>16</v>
      </c>
      <c r="D78" s="205" t="s">
        <v>76</v>
      </c>
      <c r="E78" s="205"/>
      <c r="F78" s="205"/>
      <c r="G78" s="205" t="s">
        <v>77</v>
      </c>
      <c r="H78" s="205"/>
      <c r="I78" s="205"/>
      <c r="J78" s="205" t="s">
        <v>78</v>
      </c>
      <c r="K78" s="205"/>
      <c r="L78" s="205"/>
      <c r="M78" s="205" t="s">
        <v>79</v>
      </c>
      <c r="N78" s="205"/>
      <c r="O78" s="206"/>
    </row>
    <row r="79" spans="1:15" ht="12.75">
      <c r="A79" s="207"/>
      <c r="B79" s="205"/>
      <c r="C79" s="209"/>
      <c r="D79" s="75" t="s">
        <v>64</v>
      </c>
      <c r="E79" s="75" t="s">
        <v>65</v>
      </c>
      <c r="F79" s="75" t="s">
        <v>66</v>
      </c>
      <c r="G79" s="75" t="s">
        <v>67</v>
      </c>
      <c r="H79" s="75" t="s">
        <v>68</v>
      </c>
      <c r="I79" s="75" t="s">
        <v>69</v>
      </c>
      <c r="J79" s="75" t="s">
        <v>70</v>
      </c>
      <c r="K79" s="75" t="s">
        <v>71</v>
      </c>
      <c r="L79" s="75" t="s">
        <v>72</v>
      </c>
      <c r="M79" s="75" t="s">
        <v>73</v>
      </c>
      <c r="N79" s="75" t="s">
        <v>74</v>
      </c>
      <c r="O79" s="76" t="s">
        <v>75</v>
      </c>
    </row>
    <row r="80" spans="1:15" ht="51">
      <c r="A80" s="207"/>
      <c r="B80" s="205"/>
      <c r="C80" s="210"/>
      <c r="D80" s="77" t="s">
        <v>107</v>
      </c>
      <c r="E80" s="77" t="s">
        <v>107</v>
      </c>
      <c r="F80" s="77" t="s">
        <v>107</v>
      </c>
      <c r="G80" s="77" t="s">
        <v>107</v>
      </c>
      <c r="H80" s="77" t="s">
        <v>107</v>
      </c>
      <c r="I80" s="77" t="s">
        <v>107</v>
      </c>
      <c r="J80" s="77" t="s">
        <v>107</v>
      </c>
      <c r="K80" s="77" t="s">
        <v>107</v>
      </c>
      <c r="L80" s="77" t="s">
        <v>107</v>
      </c>
      <c r="M80" s="77" t="s">
        <v>107</v>
      </c>
      <c r="N80" s="77" t="s">
        <v>107</v>
      </c>
      <c r="O80" s="78" t="s">
        <v>107</v>
      </c>
    </row>
    <row r="81" spans="1:15" ht="12.75">
      <c r="A81" s="79">
        <v>1</v>
      </c>
      <c r="B81" s="75">
        <v>2</v>
      </c>
      <c r="C81" s="75">
        <v>3</v>
      </c>
      <c r="D81" s="75">
        <v>4</v>
      </c>
      <c r="E81" s="75">
        <v>5</v>
      </c>
      <c r="F81" s="75">
        <v>6</v>
      </c>
      <c r="G81" s="75">
        <v>7</v>
      </c>
      <c r="H81" s="75">
        <v>8</v>
      </c>
      <c r="I81" s="75">
        <v>9</v>
      </c>
      <c r="J81" s="75">
        <v>10</v>
      </c>
      <c r="K81" s="75">
        <v>11</v>
      </c>
      <c r="L81" s="75">
        <v>12</v>
      </c>
      <c r="M81" s="75">
        <v>13</v>
      </c>
      <c r="N81" s="75">
        <v>14</v>
      </c>
      <c r="O81" s="76">
        <v>15</v>
      </c>
    </row>
    <row r="82" spans="1:15" ht="12.75">
      <c r="A82" s="79"/>
      <c r="B82" s="80" t="s">
        <v>112</v>
      </c>
      <c r="C82" s="81">
        <f>SUM(D82:O82)</f>
        <v>0</v>
      </c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107"/>
    </row>
    <row r="83" spans="1:15" ht="12.75">
      <c r="A83" s="79"/>
      <c r="B83" s="80" t="s">
        <v>62</v>
      </c>
      <c r="C83" s="106" t="str">
        <f>IF(C82&gt;8760,"Ошибка","ОК")</f>
        <v>ОК</v>
      </c>
      <c r="D83" s="75" t="str">
        <f>IF(D82&gt;744,"Ошибка","ОК")</f>
        <v>ОК</v>
      </c>
      <c r="E83" s="75" t="str">
        <f>IF(E82&gt;672,"Ошибка","ОК")</f>
        <v>ОК</v>
      </c>
      <c r="F83" s="75" t="str">
        <f>IF(F82&gt;744,"Ошибка","ОК")</f>
        <v>ОК</v>
      </c>
      <c r="G83" s="75" t="str">
        <f>IF(G82&gt;720,"Ошибка","ОК")</f>
        <v>ОК</v>
      </c>
      <c r="H83" s="75" t="str">
        <f>IF(H82&gt;744,"Ошибка","ОК")</f>
        <v>ОК</v>
      </c>
      <c r="I83" s="75" t="str">
        <f>IF(I82&gt;720,"Ошибка","ОК")</f>
        <v>ОК</v>
      </c>
      <c r="J83" s="75" t="str">
        <f>IF(J82&gt;744,"Ошибка","ОК")</f>
        <v>ОК</v>
      </c>
      <c r="K83" s="75" t="str">
        <f>IF(K82&gt;744,"Ошибка","ОК")</f>
        <v>ОК</v>
      </c>
      <c r="L83" s="75" t="str">
        <f>IF(L82&gt;720,"Ошибка","ОК")</f>
        <v>ОК</v>
      </c>
      <c r="M83" s="75" t="str">
        <f>IF(M82&gt;744,"Ошибка","ОК")</f>
        <v>ОК</v>
      </c>
      <c r="N83" s="75" t="str">
        <f>IF(N82&gt;720,"Ошибка","ОК")</f>
        <v>ОК</v>
      </c>
      <c r="O83" s="76" t="str">
        <f>IF(O82&gt;744,"Ошибка","ОК")</f>
        <v>ОК</v>
      </c>
    </row>
    <row r="84" spans="1:15" ht="12.75">
      <c r="A84" s="23" t="s">
        <v>21</v>
      </c>
      <c r="B84" s="7" t="s">
        <v>96</v>
      </c>
      <c r="C84" s="61" t="e">
        <f>SUM(D84:O84)/12</f>
        <v>#DIV/0!</v>
      </c>
      <c r="D84" s="61" t="e">
        <f>IF(Баланс_электрической_энергии!D145=0,0,Баланс_электрической_энергии!D145/D$82)</f>
        <v>#DIV/0!</v>
      </c>
      <c r="E84" s="61" t="e">
        <f>IF(Баланс_электрической_энергии!E145=0,0,Баланс_электрической_энергии!E145/E$82)</f>
        <v>#DIV/0!</v>
      </c>
      <c r="F84" s="61" t="e">
        <f>IF(Баланс_электрической_энергии!F145=0,0,Баланс_электрической_энергии!F145/F$82)</f>
        <v>#DIV/0!</v>
      </c>
      <c r="G84" s="61" t="e">
        <f>IF(Баланс_электрической_энергии!G145=0,0,Баланс_электрической_энергии!G145/G$82)</f>
        <v>#DIV/0!</v>
      </c>
      <c r="H84" s="61" t="e">
        <f>IF(Баланс_электрической_энергии!H145=0,0,Баланс_электрической_энергии!H145/H$82)</f>
        <v>#DIV/0!</v>
      </c>
      <c r="I84" s="61" t="e">
        <f>IF(Баланс_электрической_энергии!I145=0,0,Баланс_электрической_энергии!I145/I$82)</f>
        <v>#DIV/0!</v>
      </c>
      <c r="J84" s="61" t="e">
        <f>IF(Баланс_электрической_энергии!J145=0,0,Баланс_электрической_энергии!J145/J$82)</f>
        <v>#DIV/0!</v>
      </c>
      <c r="K84" s="61" t="e">
        <f>IF(Баланс_электрической_энергии!K145=0,0,Баланс_электрической_энергии!K145/K$82)</f>
        <v>#DIV/0!</v>
      </c>
      <c r="L84" s="61" t="e">
        <f>IF(Баланс_электрической_энергии!L145=0,0,Баланс_электрической_энергии!L145/L$82)</f>
        <v>#DIV/0!</v>
      </c>
      <c r="M84" s="61" t="e">
        <f>IF(Баланс_электрической_энергии!M145=0,0,Баланс_электрической_энергии!M145/M$82)</f>
        <v>#DIV/0!</v>
      </c>
      <c r="N84" s="61" t="e">
        <f>IF(Баланс_электрической_энергии!N145=0,0,Баланс_электрической_энергии!N145/N$82)</f>
        <v>#DIV/0!</v>
      </c>
      <c r="O84" s="72" t="e">
        <f>IF(Баланс_электрической_энергии!O145=0,0,Баланс_электрической_энергии!O145/O$82)</f>
        <v>#DIV/0!</v>
      </c>
    </row>
    <row r="85" spans="1:15" ht="12.75">
      <c r="A85" s="24" t="s">
        <v>23</v>
      </c>
      <c r="B85" s="8" t="s">
        <v>97</v>
      </c>
      <c r="C85" s="61" t="e">
        <f>SUM(D85:O85)/12</f>
        <v>#DIV/0!</v>
      </c>
      <c r="D85" s="61" t="e">
        <f>IF(Баланс_электрической_энергии!D146=0,0,Баланс_электрической_энергии!D146/D$82)</f>
        <v>#DIV/0!</v>
      </c>
      <c r="E85" s="61" t="e">
        <f>IF(Баланс_электрической_энергии!E146=0,0,Баланс_электрической_энергии!E146/E$82)</f>
        <v>#DIV/0!</v>
      </c>
      <c r="F85" s="61" t="e">
        <f>IF(Баланс_электрической_энергии!F146=0,0,Баланс_электрической_энергии!F146/F$82)</f>
        <v>#DIV/0!</v>
      </c>
      <c r="G85" s="61" t="e">
        <f>IF(Баланс_электрической_энергии!G146=0,0,Баланс_электрической_энергии!G146/G$82)</f>
        <v>#DIV/0!</v>
      </c>
      <c r="H85" s="61" t="e">
        <f>IF(Баланс_электрической_энергии!H146=0,0,Баланс_электрической_энергии!H146/H$82)</f>
        <v>#DIV/0!</v>
      </c>
      <c r="I85" s="61" t="e">
        <f>IF(Баланс_электрической_энергии!I146=0,0,Баланс_электрической_энергии!I146/I$82)</f>
        <v>#DIV/0!</v>
      </c>
      <c r="J85" s="61" t="e">
        <f>IF(Баланс_электрической_энергии!J146=0,0,Баланс_электрической_энергии!J146/J$82)</f>
        <v>#DIV/0!</v>
      </c>
      <c r="K85" s="61" t="e">
        <f>IF(Баланс_электрической_энергии!K146=0,0,Баланс_электрической_энергии!K146/K$82)</f>
        <v>#DIV/0!</v>
      </c>
      <c r="L85" s="61" t="e">
        <f>IF(Баланс_электрической_энергии!L146=0,0,Баланс_электрической_энергии!L146/L$82)</f>
        <v>#DIV/0!</v>
      </c>
      <c r="M85" s="61" t="e">
        <f>IF(Баланс_электрической_энергии!M146=0,0,Баланс_электрической_энергии!M146/M$82)</f>
        <v>#DIV/0!</v>
      </c>
      <c r="N85" s="61" t="e">
        <f>IF(Баланс_электрической_энергии!N146=0,0,Баланс_электрической_энергии!N146/N$82)</f>
        <v>#DIV/0!</v>
      </c>
      <c r="O85" s="72" t="e">
        <f>IF(Баланс_электрической_энергии!O146=0,0,Баланс_электрической_энергии!O146/O$82)</f>
        <v>#DIV/0!</v>
      </c>
    </row>
    <row r="86" spans="1:15" ht="12.75">
      <c r="A86" s="25" t="s">
        <v>25</v>
      </c>
      <c r="B86" s="9" t="s">
        <v>26</v>
      </c>
      <c r="C86" s="65" t="e">
        <f>IF(C84=0,0,C85/C84)</f>
        <v>#DIV/0!</v>
      </c>
      <c r="D86" s="65" t="e">
        <f>IF(D84=0,0,D85/D84)</f>
        <v>#DIV/0!</v>
      </c>
      <c r="E86" s="65" t="e">
        <f aca="true" t="shared" si="26" ref="E86:O86">IF(E84=0,0,E85/E84)</f>
        <v>#DIV/0!</v>
      </c>
      <c r="F86" s="65" t="e">
        <f t="shared" si="26"/>
        <v>#DIV/0!</v>
      </c>
      <c r="G86" s="65" t="e">
        <f t="shared" si="26"/>
        <v>#DIV/0!</v>
      </c>
      <c r="H86" s="65" t="e">
        <f t="shared" si="26"/>
        <v>#DIV/0!</v>
      </c>
      <c r="I86" s="65" t="e">
        <f t="shared" si="26"/>
        <v>#DIV/0!</v>
      </c>
      <c r="J86" s="65" t="e">
        <f t="shared" si="26"/>
        <v>#DIV/0!</v>
      </c>
      <c r="K86" s="65" t="e">
        <f t="shared" si="26"/>
        <v>#DIV/0!</v>
      </c>
      <c r="L86" s="65" t="e">
        <f t="shared" si="26"/>
        <v>#DIV/0!</v>
      </c>
      <c r="M86" s="65" t="e">
        <f t="shared" si="26"/>
        <v>#DIV/0!</v>
      </c>
      <c r="N86" s="65" t="e">
        <f t="shared" si="26"/>
        <v>#DIV/0!</v>
      </c>
      <c r="O86" s="66" t="e">
        <f t="shared" si="26"/>
        <v>#DIV/0!</v>
      </c>
    </row>
    <row r="87" spans="1:15" ht="12.75">
      <c r="A87" s="24" t="s">
        <v>27</v>
      </c>
      <c r="B87" s="7" t="s">
        <v>98</v>
      </c>
      <c r="C87" s="61" t="e">
        <f>SUM(D87:O87)/12</f>
        <v>#DIV/0!</v>
      </c>
      <c r="D87" s="61" t="e">
        <f aca="true" t="shared" si="27" ref="D87:O87">SUM(D88:D89)</f>
        <v>#DIV/0!</v>
      </c>
      <c r="E87" s="61" t="e">
        <f t="shared" si="27"/>
        <v>#DIV/0!</v>
      </c>
      <c r="F87" s="61" t="e">
        <f t="shared" si="27"/>
        <v>#DIV/0!</v>
      </c>
      <c r="G87" s="61" t="e">
        <f t="shared" si="27"/>
        <v>#DIV/0!</v>
      </c>
      <c r="H87" s="61" t="e">
        <f t="shared" si="27"/>
        <v>#DIV/0!</v>
      </c>
      <c r="I87" s="61" t="e">
        <f t="shared" si="27"/>
        <v>#DIV/0!</v>
      </c>
      <c r="J87" s="61" t="e">
        <f t="shared" si="27"/>
        <v>#DIV/0!</v>
      </c>
      <c r="K87" s="61" t="e">
        <f t="shared" si="27"/>
        <v>#DIV/0!</v>
      </c>
      <c r="L87" s="61" t="e">
        <f t="shared" si="27"/>
        <v>#DIV/0!</v>
      </c>
      <c r="M87" s="61" t="e">
        <f t="shared" si="27"/>
        <v>#DIV/0!</v>
      </c>
      <c r="N87" s="61" t="e">
        <f t="shared" si="27"/>
        <v>#DIV/0!</v>
      </c>
      <c r="O87" s="72" t="e">
        <f t="shared" si="27"/>
        <v>#DIV/0!</v>
      </c>
    </row>
    <row r="88" spans="1:15" ht="12.75">
      <c r="A88" s="26" t="s">
        <v>29</v>
      </c>
      <c r="B88" s="9" t="s">
        <v>30</v>
      </c>
      <c r="C88" s="59" t="e">
        <f>SUM(D88:O88)/12</f>
        <v>#DIV/0!</v>
      </c>
      <c r="D88" s="59" t="e">
        <f>D84-D85</f>
        <v>#DIV/0!</v>
      </c>
      <c r="E88" s="59" t="e">
        <f aca="true" t="shared" si="28" ref="E88:O88">E84-E85</f>
        <v>#DIV/0!</v>
      </c>
      <c r="F88" s="59" t="e">
        <f t="shared" si="28"/>
        <v>#DIV/0!</v>
      </c>
      <c r="G88" s="59" t="e">
        <f t="shared" si="28"/>
        <v>#DIV/0!</v>
      </c>
      <c r="H88" s="59" t="e">
        <f t="shared" si="28"/>
        <v>#DIV/0!</v>
      </c>
      <c r="I88" s="59" t="e">
        <f t="shared" si="28"/>
        <v>#DIV/0!</v>
      </c>
      <c r="J88" s="59" t="e">
        <f t="shared" si="28"/>
        <v>#DIV/0!</v>
      </c>
      <c r="K88" s="59" t="e">
        <f t="shared" si="28"/>
        <v>#DIV/0!</v>
      </c>
      <c r="L88" s="59" t="e">
        <f t="shared" si="28"/>
        <v>#DIV/0!</v>
      </c>
      <c r="M88" s="59" t="e">
        <f t="shared" si="28"/>
        <v>#DIV/0!</v>
      </c>
      <c r="N88" s="59" t="e">
        <f t="shared" si="28"/>
        <v>#DIV/0!</v>
      </c>
      <c r="O88" s="67" t="e">
        <f t="shared" si="28"/>
        <v>#DIV/0!</v>
      </c>
    </row>
    <row r="89" spans="1:15" ht="12.75">
      <c r="A89" s="26" t="s">
        <v>31</v>
      </c>
      <c r="B89" s="9" t="s">
        <v>32</v>
      </c>
      <c r="C89" s="59">
        <f>SUM(D89:O89)/12</f>
        <v>0</v>
      </c>
      <c r="D89" s="59">
        <f>IF(Баланс_электрической_энергии!D150=0,0,Баланс_электрической_энергии!D150/D$82)</f>
        <v>0</v>
      </c>
      <c r="E89" s="59">
        <f>IF(Баланс_электрической_энергии!E150=0,0,Баланс_электрической_энергии!E150/E$82)</f>
        <v>0</v>
      </c>
      <c r="F89" s="59">
        <f>IF(Баланс_электрической_энергии!F150=0,0,Баланс_электрической_энергии!F150/F$82)</f>
        <v>0</v>
      </c>
      <c r="G89" s="59">
        <f>IF(Баланс_электрической_энергии!G150=0,0,Баланс_электрической_энергии!G150/G$82)</f>
        <v>0</v>
      </c>
      <c r="H89" s="59">
        <f>IF(Баланс_электрической_энергии!H150=0,0,Баланс_электрической_энергии!H150/H$82)</f>
        <v>0</v>
      </c>
      <c r="I89" s="59">
        <f>IF(Баланс_электрической_энергии!I150=0,0,Баланс_электрической_энергии!I150/I$82)</f>
        <v>0</v>
      </c>
      <c r="J89" s="59">
        <f>IF(Баланс_электрической_энергии!J150=0,0,Баланс_электрической_энергии!J150/J$82)</f>
        <v>0</v>
      </c>
      <c r="K89" s="59">
        <f>IF(Баланс_электрической_энергии!K150=0,0,Баланс_электрической_энергии!K150/K$82)</f>
        <v>0</v>
      </c>
      <c r="L89" s="59">
        <f>IF(Баланс_электрической_энергии!L150=0,0,Баланс_электрической_энергии!L150/L$82)</f>
        <v>0</v>
      </c>
      <c r="M89" s="59">
        <f>IF(Баланс_электрической_энергии!M150=0,0,Баланс_электрической_энергии!M150/M$82)</f>
        <v>0</v>
      </c>
      <c r="N89" s="59">
        <f>IF(Баланс_электрической_энергии!N150=0,0,Баланс_электрической_энергии!N150/N$82)</f>
        <v>0</v>
      </c>
      <c r="O89" s="67">
        <f>IF(Баланс_электрической_энергии!O150=0,0,Баланс_электрической_энергии!O150/O$82)</f>
        <v>0</v>
      </c>
    </row>
    <row r="90" spans="1:15" ht="12.75">
      <c r="A90" s="24" t="s">
        <v>34</v>
      </c>
      <c r="B90" s="10" t="s">
        <v>99</v>
      </c>
      <c r="C90" s="61">
        <f>SUM(D90:O90)/12</f>
        <v>0</v>
      </c>
      <c r="D90" s="61">
        <f>IF(Баланс_электрической_энергии!D151=0,0,Баланс_электрической_энергии!D151/D$82)</f>
        <v>0</v>
      </c>
      <c r="E90" s="61">
        <f>IF(Баланс_электрической_энергии!E151=0,0,Баланс_электрической_энергии!E151/E$82)</f>
        <v>0</v>
      </c>
      <c r="F90" s="61">
        <f>IF(Баланс_электрической_энергии!F151=0,0,Баланс_электрической_энергии!F151/F$82)</f>
        <v>0</v>
      </c>
      <c r="G90" s="61">
        <f>IF(Баланс_электрической_энергии!G151=0,0,Баланс_электрической_энергии!G151/G$82)</f>
        <v>0</v>
      </c>
      <c r="H90" s="61">
        <f>IF(Баланс_электрической_энергии!H151=0,0,Баланс_электрической_энергии!H151/H$82)</f>
        <v>0</v>
      </c>
      <c r="I90" s="61">
        <f>IF(Баланс_электрической_энергии!I151=0,0,Баланс_электрической_энергии!I151/I$82)</f>
        <v>0</v>
      </c>
      <c r="J90" s="61">
        <f>IF(Баланс_электрической_энергии!J151=0,0,Баланс_электрической_энергии!J151/J$82)</f>
        <v>0</v>
      </c>
      <c r="K90" s="61">
        <f>IF(Баланс_электрической_энергии!K151=0,0,Баланс_электрической_энергии!K151/K$82)</f>
        <v>0</v>
      </c>
      <c r="L90" s="61">
        <f>IF(Баланс_электрической_энергии!L151=0,0,Баланс_электрической_энергии!L151/L$82)</f>
        <v>0</v>
      </c>
      <c r="M90" s="61">
        <f>IF(Баланс_электрической_энергии!M151=0,0,Баланс_электрической_энергии!M151/M$82)</f>
        <v>0</v>
      </c>
      <c r="N90" s="61">
        <f>IF(Баланс_электрической_энергии!N151=0,0,Баланс_электрической_энергии!N151/N$82)</f>
        <v>0</v>
      </c>
      <c r="O90" s="72">
        <f>IF(Баланс_электрической_энергии!O151=0,0,Баланс_электрической_энергии!O151/O$82)</f>
        <v>0</v>
      </c>
    </row>
    <row r="91" spans="1:15" ht="12.75">
      <c r="A91" s="26" t="s">
        <v>35</v>
      </c>
      <c r="B91" s="9" t="s">
        <v>36</v>
      </c>
      <c r="C91" s="65" t="e">
        <f aca="true" t="shared" si="29" ref="C91:O91">IF(C87=0,0,C90/C87)</f>
        <v>#DIV/0!</v>
      </c>
      <c r="D91" s="65" t="e">
        <f t="shared" si="29"/>
        <v>#DIV/0!</v>
      </c>
      <c r="E91" s="65" t="e">
        <f t="shared" si="29"/>
        <v>#DIV/0!</v>
      </c>
      <c r="F91" s="65" t="e">
        <f t="shared" si="29"/>
        <v>#DIV/0!</v>
      </c>
      <c r="G91" s="65" t="e">
        <f t="shared" si="29"/>
        <v>#DIV/0!</v>
      </c>
      <c r="H91" s="65" t="e">
        <f t="shared" si="29"/>
        <v>#DIV/0!</v>
      </c>
      <c r="I91" s="65" t="e">
        <f t="shared" si="29"/>
        <v>#DIV/0!</v>
      </c>
      <c r="J91" s="65" t="e">
        <f t="shared" si="29"/>
        <v>#DIV/0!</v>
      </c>
      <c r="K91" s="65" t="e">
        <f t="shared" si="29"/>
        <v>#DIV/0!</v>
      </c>
      <c r="L91" s="65" t="e">
        <f t="shared" si="29"/>
        <v>#DIV/0!</v>
      </c>
      <c r="M91" s="65" t="e">
        <f t="shared" si="29"/>
        <v>#DIV/0!</v>
      </c>
      <c r="N91" s="65" t="e">
        <f t="shared" si="29"/>
        <v>#DIV/0!</v>
      </c>
      <c r="O91" s="66" t="e">
        <f t="shared" si="29"/>
        <v>#DIV/0!</v>
      </c>
    </row>
    <row r="92" spans="1:15" ht="25.5">
      <c r="A92" s="26" t="s">
        <v>37</v>
      </c>
      <c r="B92" s="9" t="s">
        <v>100</v>
      </c>
      <c r="C92" s="59">
        <f aca="true" t="shared" si="30" ref="C92:C109">SUM(D92:O92)/12</f>
        <v>0</v>
      </c>
      <c r="D92" s="59">
        <f>IF(Баланс_электрической_энергии!D153=0,0,Баланс_электрической_энергии!D153/D$82)</f>
        <v>0</v>
      </c>
      <c r="E92" s="59">
        <f>IF(Баланс_электрической_энергии!E153=0,0,Баланс_электрической_энергии!E153/E$82)</f>
        <v>0</v>
      </c>
      <c r="F92" s="59">
        <f>IF(Баланс_электрической_энергии!F153=0,0,Баланс_электрической_энергии!F153/F$82)</f>
        <v>0</v>
      </c>
      <c r="G92" s="59">
        <f>IF(Баланс_электрической_энергии!G153=0,0,Баланс_электрической_энергии!G153/G$82)</f>
        <v>0</v>
      </c>
      <c r="H92" s="59">
        <f>IF(Баланс_электрической_энергии!H153=0,0,Баланс_электрической_энергии!H153/H$82)</f>
        <v>0</v>
      </c>
      <c r="I92" s="59">
        <f>IF(Баланс_электрической_энергии!I153=0,0,Баланс_электрической_энергии!I153/I$82)</f>
        <v>0</v>
      </c>
      <c r="J92" s="59">
        <f>IF(Баланс_электрической_энергии!J153=0,0,Баланс_электрической_энергии!J153/J$82)</f>
        <v>0</v>
      </c>
      <c r="K92" s="59">
        <f>IF(Баланс_электрической_энергии!K153=0,0,Баланс_электрической_энергии!K153/K$82)</f>
        <v>0</v>
      </c>
      <c r="L92" s="59">
        <f>IF(Баланс_электрической_энергии!L153=0,0,Баланс_электрической_энергии!L153/L$82)</f>
        <v>0</v>
      </c>
      <c r="M92" s="59">
        <f>IF(Баланс_электрической_энергии!M153=0,0,Баланс_электрической_энергии!M153/M$82)</f>
        <v>0</v>
      </c>
      <c r="N92" s="59">
        <f>IF(Баланс_электрической_энергии!N153=0,0,Баланс_электрической_энергии!N153/N$82)</f>
        <v>0</v>
      </c>
      <c r="O92" s="67">
        <f>IF(Баланс_электрической_энергии!O153=0,0,Баланс_электрической_энергии!O153/O$82)</f>
        <v>0</v>
      </c>
    </row>
    <row r="93" spans="1:15" ht="12.75">
      <c r="A93" s="24" t="s">
        <v>38</v>
      </c>
      <c r="B93" s="10" t="s">
        <v>39</v>
      </c>
      <c r="C93" s="61" t="e">
        <f t="shared" si="30"/>
        <v>#DIV/0!</v>
      </c>
      <c r="D93" s="61" t="e">
        <f aca="true" t="shared" si="31" ref="D93:O93">D87-D90-D92</f>
        <v>#DIV/0!</v>
      </c>
      <c r="E93" s="61" t="e">
        <f t="shared" si="31"/>
        <v>#DIV/0!</v>
      </c>
      <c r="F93" s="61" t="e">
        <f t="shared" si="31"/>
        <v>#DIV/0!</v>
      </c>
      <c r="G93" s="61" t="e">
        <f t="shared" si="31"/>
        <v>#DIV/0!</v>
      </c>
      <c r="H93" s="61" t="e">
        <f t="shared" si="31"/>
        <v>#DIV/0!</v>
      </c>
      <c r="I93" s="61" t="e">
        <f t="shared" si="31"/>
        <v>#DIV/0!</v>
      </c>
      <c r="J93" s="61" t="e">
        <f t="shared" si="31"/>
        <v>#DIV/0!</v>
      </c>
      <c r="K93" s="61" t="e">
        <f t="shared" si="31"/>
        <v>#DIV/0!</v>
      </c>
      <c r="L93" s="61" t="e">
        <f t="shared" si="31"/>
        <v>#DIV/0!</v>
      </c>
      <c r="M93" s="61" t="e">
        <f t="shared" si="31"/>
        <v>#DIV/0!</v>
      </c>
      <c r="N93" s="61" t="e">
        <f t="shared" si="31"/>
        <v>#DIV/0!</v>
      </c>
      <c r="O93" s="72" t="e">
        <f t="shared" si="31"/>
        <v>#DIV/0!</v>
      </c>
    </row>
    <row r="94" spans="1:15" ht="12.75">
      <c r="A94" s="26" t="s">
        <v>40</v>
      </c>
      <c r="B94" s="11" t="s">
        <v>41</v>
      </c>
      <c r="C94" s="59">
        <f t="shared" si="30"/>
        <v>0</v>
      </c>
      <c r="D94" s="59">
        <f>D95+D98+D99</f>
        <v>0</v>
      </c>
      <c r="E94" s="59">
        <f aca="true" t="shared" si="32" ref="E94:O94">E95+E98+E99</f>
        <v>0</v>
      </c>
      <c r="F94" s="59">
        <f t="shared" si="32"/>
        <v>0</v>
      </c>
      <c r="G94" s="59">
        <f t="shared" si="32"/>
        <v>0</v>
      </c>
      <c r="H94" s="59">
        <f t="shared" si="32"/>
        <v>0</v>
      </c>
      <c r="I94" s="59">
        <f t="shared" si="32"/>
        <v>0</v>
      </c>
      <c r="J94" s="59">
        <f t="shared" si="32"/>
        <v>0</v>
      </c>
      <c r="K94" s="59">
        <f t="shared" si="32"/>
        <v>0</v>
      </c>
      <c r="L94" s="59">
        <f t="shared" si="32"/>
        <v>0</v>
      </c>
      <c r="M94" s="59">
        <f t="shared" si="32"/>
        <v>0</v>
      </c>
      <c r="N94" s="59">
        <f t="shared" si="32"/>
        <v>0</v>
      </c>
      <c r="O94" s="67">
        <f t="shared" si="32"/>
        <v>0</v>
      </c>
    </row>
    <row r="95" spans="1:15" ht="12.75">
      <c r="A95" s="26" t="s">
        <v>43</v>
      </c>
      <c r="B95" s="12" t="s">
        <v>80</v>
      </c>
      <c r="C95" s="59">
        <f t="shared" si="30"/>
        <v>0</v>
      </c>
      <c r="D95" s="59">
        <f>D96+D97</f>
        <v>0</v>
      </c>
      <c r="E95" s="59">
        <f aca="true" t="shared" si="33" ref="E95:O95">E96+E97</f>
        <v>0</v>
      </c>
      <c r="F95" s="59">
        <f t="shared" si="33"/>
        <v>0</v>
      </c>
      <c r="G95" s="59">
        <f t="shared" si="33"/>
        <v>0</v>
      </c>
      <c r="H95" s="59">
        <f t="shared" si="33"/>
        <v>0</v>
      </c>
      <c r="I95" s="59">
        <f t="shared" si="33"/>
        <v>0</v>
      </c>
      <c r="J95" s="59">
        <f t="shared" si="33"/>
        <v>0</v>
      </c>
      <c r="K95" s="59">
        <f t="shared" si="33"/>
        <v>0</v>
      </c>
      <c r="L95" s="59">
        <f t="shared" si="33"/>
        <v>0</v>
      </c>
      <c r="M95" s="59">
        <f t="shared" si="33"/>
        <v>0</v>
      </c>
      <c r="N95" s="59">
        <f t="shared" si="33"/>
        <v>0</v>
      </c>
      <c r="O95" s="67">
        <f t="shared" si="33"/>
        <v>0</v>
      </c>
    </row>
    <row r="96" spans="1:15" ht="12.75">
      <c r="A96" s="26" t="s">
        <v>102</v>
      </c>
      <c r="B96" s="14" t="s">
        <v>87</v>
      </c>
      <c r="C96" s="59">
        <f t="shared" si="30"/>
        <v>0</v>
      </c>
      <c r="D96" s="59">
        <f>IF(Баланс_электрической_энергии!D158=0,0,Баланс_электрической_энергии!D158/D$82)</f>
        <v>0</v>
      </c>
      <c r="E96" s="59">
        <f>IF(Баланс_электрической_энергии!E158=0,0,Баланс_электрической_энергии!E158/E$82)</f>
        <v>0</v>
      </c>
      <c r="F96" s="59">
        <f>IF(Баланс_электрической_энергии!F158=0,0,Баланс_электрической_энергии!F158/F$82)</f>
        <v>0</v>
      </c>
      <c r="G96" s="59">
        <f>IF(Баланс_электрической_энергии!G158=0,0,Баланс_электрической_энергии!G158/G$82)</f>
        <v>0</v>
      </c>
      <c r="H96" s="59">
        <f>IF(Баланс_электрической_энергии!H158=0,0,Баланс_электрической_энергии!H158/H$82)</f>
        <v>0</v>
      </c>
      <c r="I96" s="59">
        <f>IF(Баланс_электрической_энергии!I158=0,0,Баланс_электрической_энергии!I158/I$82)</f>
        <v>0</v>
      </c>
      <c r="J96" s="59">
        <f>IF(Баланс_электрической_энергии!J158=0,0,Баланс_электрической_энергии!J158/J$82)</f>
        <v>0</v>
      </c>
      <c r="K96" s="59">
        <f>IF(Баланс_электрической_энергии!K158=0,0,Баланс_электрической_энергии!K158/K$82)</f>
        <v>0</v>
      </c>
      <c r="L96" s="59">
        <f>IF(Баланс_электрической_энергии!L158=0,0,Баланс_электрической_энергии!L158/L$82)</f>
        <v>0</v>
      </c>
      <c r="M96" s="59">
        <f>IF(Баланс_электрической_энергии!M158=0,0,Баланс_электрической_энергии!M158/M$82)</f>
        <v>0</v>
      </c>
      <c r="N96" s="59">
        <f>IF(Баланс_электрической_энергии!N158=0,0,Баланс_электрической_энергии!N158/N$82)</f>
        <v>0</v>
      </c>
      <c r="O96" s="67">
        <f>IF(Баланс_электрической_энергии!O158=0,0,Баланс_электрической_энергии!O158/O$82)</f>
        <v>0</v>
      </c>
    </row>
    <row r="97" spans="1:15" ht="12.75">
      <c r="A97" s="26" t="s">
        <v>103</v>
      </c>
      <c r="B97" s="14" t="s">
        <v>90</v>
      </c>
      <c r="C97" s="59">
        <f t="shared" si="30"/>
        <v>0</v>
      </c>
      <c r="D97" s="59">
        <f>IF(Баланс_электрической_энергии!D165=0,0,Баланс_электрической_энергии!D165/D$82)</f>
        <v>0</v>
      </c>
      <c r="E97" s="59">
        <f>IF(Баланс_электрической_энергии!E165=0,0,Баланс_электрической_энергии!E165/E$82)</f>
        <v>0</v>
      </c>
      <c r="F97" s="59">
        <f>IF(Баланс_электрической_энергии!F165=0,0,Баланс_электрической_энергии!F165/F$82)</f>
        <v>0</v>
      </c>
      <c r="G97" s="59">
        <f>IF(Баланс_электрической_энергии!G165=0,0,Баланс_электрической_энергии!G165/G$82)</f>
        <v>0</v>
      </c>
      <c r="H97" s="59">
        <f>IF(Баланс_электрической_энергии!H165=0,0,Баланс_электрической_энергии!H165/H$82)</f>
        <v>0</v>
      </c>
      <c r="I97" s="59">
        <f>IF(Баланс_электрической_энергии!I165=0,0,Баланс_электрической_энергии!I165/I$82)</f>
        <v>0</v>
      </c>
      <c r="J97" s="59">
        <f>IF(Баланс_электрической_энергии!J165=0,0,Баланс_электрической_энергии!J165/J$82)</f>
        <v>0</v>
      </c>
      <c r="K97" s="59">
        <f>IF(Баланс_электрической_энергии!K165=0,0,Баланс_электрической_энергии!K165/K$82)</f>
        <v>0</v>
      </c>
      <c r="L97" s="59">
        <f>IF(Баланс_электрической_энергии!L165=0,0,Баланс_электрической_энергии!L165/L$82)</f>
        <v>0</v>
      </c>
      <c r="M97" s="59">
        <f>IF(Баланс_электрической_энергии!M165=0,0,Баланс_электрической_энергии!M165/M$82)</f>
        <v>0</v>
      </c>
      <c r="N97" s="59">
        <f>IF(Баланс_электрической_энергии!N165=0,0,Баланс_электрической_энергии!N165/N$82)</f>
        <v>0</v>
      </c>
      <c r="O97" s="67">
        <f>IF(Баланс_электрической_энергии!O165=0,0,Баланс_электрической_энергии!O165/O$82)</f>
        <v>0</v>
      </c>
    </row>
    <row r="98" spans="1:15" ht="12.75">
      <c r="A98" s="26" t="s">
        <v>44</v>
      </c>
      <c r="B98" s="16" t="s">
        <v>88</v>
      </c>
      <c r="C98" s="59">
        <f t="shared" si="30"/>
        <v>0</v>
      </c>
      <c r="D98" s="59">
        <f>IF(Баланс_электрической_энергии!D172=0,0,Баланс_электрической_энергии!D172/D$82)</f>
        <v>0</v>
      </c>
      <c r="E98" s="59">
        <f>IF(Баланс_электрической_энергии!E172=0,0,Баланс_электрической_энергии!E172/E$82)</f>
        <v>0</v>
      </c>
      <c r="F98" s="59">
        <f>IF(Баланс_электрической_энергии!F172=0,0,Баланс_электрической_энергии!F172/F$82)</f>
        <v>0</v>
      </c>
      <c r="G98" s="59">
        <f>IF(Баланс_электрической_энергии!G172=0,0,Баланс_электрической_энергии!G172/G$82)</f>
        <v>0</v>
      </c>
      <c r="H98" s="59">
        <f>IF(Баланс_электрической_энергии!H172=0,0,Баланс_электрической_энергии!H172/H$82)</f>
        <v>0</v>
      </c>
      <c r="I98" s="59">
        <f>IF(Баланс_электрической_энергии!I172=0,0,Баланс_электрической_энергии!I172/I$82)</f>
        <v>0</v>
      </c>
      <c r="J98" s="59">
        <f>IF(Баланс_электрической_энергии!J172=0,0,Баланс_электрической_энергии!J172/J$82)</f>
        <v>0</v>
      </c>
      <c r="K98" s="59">
        <f>IF(Баланс_электрической_энергии!K172=0,0,Баланс_электрической_энергии!K172/K$82)</f>
        <v>0</v>
      </c>
      <c r="L98" s="59">
        <f>IF(Баланс_электрической_энергии!L172=0,0,Баланс_электрической_энергии!L172/L$82)</f>
        <v>0</v>
      </c>
      <c r="M98" s="59">
        <f>IF(Баланс_электрической_энергии!M172=0,0,Баланс_электрической_энергии!M172/M$82)</f>
        <v>0</v>
      </c>
      <c r="N98" s="59">
        <f>IF(Баланс_электрической_энергии!N172=0,0,Баланс_электрической_энергии!N172/N$82)</f>
        <v>0</v>
      </c>
      <c r="O98" s="67">
        <f>IF(Баланс_электрической_энергии!O172=0,0,Баланс_электрической_энергии!O172/O$82)</f>
        <v>0</v>
      </c>
    </row>
    <row r="99" spans="1:15" ht="25.5">
      <c r="A99" s="26" t="s">
        <v>45</v>
      </c>
      <c r="B99" s="16" t="s">
        <v>89</v>
      </c>
      <c r="C99" s="59">
        <f t="shared" si="30"/>
        <v>0</v>
      </c>
      <c r="D99" s="59">
        <f>IF(Баланс_электрической_энергии!D180=0,0,Баланс_электрической_энергии!D180/D$82)</f>
        <v>0</v>
      </c>
      <c r="E99" s="59">
        <f>IF(Баланс_электрической_энергии!E180=0,0,Баланс_электрической_энергии!E180/E$82)</f>
        <v>0</v>
      </c>
      <c r="F99" s="59">
        <f>IF(Баланс_электрической_энергии!F180=0,0,Баланс_электрической_энергии!F180/F$82)</f>
        <v>0</v>
      </c>
      <c r="G99" s="59">
        <f>IF(Баланс_электрической_энергии!G180=0,0,Баланс_электрической_энергии!G180/G$82)</f>
        <v>0</v>
      </c>
      <c r="H99" s="59">
        <f>IF(Баланс_электрической_энергии!H180=0,0,Баланс_электрической_энергии!H180/H$82)</f>
        <v>0</v>
      </c>
      <c r="I99" s="59">
        <f>IF(Баланс_электрической_энергии!I180=0,0,Баланс_электрической_энергии!I180/I$82)</f>
        <v>0</v>
      </c>
      <c r="J99" s="59">
        <f>IF(Баланс_электрической_энергии!J180=0,0,Баланс_электрической_энергии!J180/J$82)</f>
        <v>0</v>
      </c>
      <c r="K99" s="59">
        <f>IF(Баланс_электрической_энергии!K180=0,0,Баланс_электрической_энергии!K180/K$82)</f>
        <v>0</v>
      </c>
      <c r="L99" s="59">
        <f>IF(Баланс_электрической_энергии!L180=0,0,Баланс_электрической_энергии!L180/L$82)</f>
        <v>0</v>
      </c>
      <c r="M99" s="59">
        <f>IF(Баланс_электрической_энергии!M180=0,0,Баланс_электрической_энергии!M180/M$82)</f>
        <v>0</v>
      </c>
      <c r="N99" s="59">
        <f>IF(Баланс_электрической_энергии!N180=0,0,Баланс_электрической_энергии!N180/N$82)</f>
        <v>0</v>
      </c>
      <c r="O99" s="67">
        <f>IF(Баланс_электрической_энергии!O180=0,0,Баланс_электрической_энергии!O180/O$82)</f>
        <v>0</v>
      </c>
    </row>
    <row r="100" spans="1:15" ht="12.75">
      <c r="A100" s="26" t="s">
        <v>46</v>
      </c>
      <c r="B100" s="11" t="s">
        <v>47</v>
      </c>
      <c r="C100" s="59" t="e">
        <f t="shared" si="30"/>
        <v>#DIV/0!</v>
      </c>
      <c r="D100" s="59" t="e">
        <f>D101+D105+D106</f>
        <v>#DIV/0!</v>
      </c>
      <c r="E100" s="59" t="e">
        <f aca="true" t="shared" si="34" ref="E100:O100">E101+E105+E106</f>
        <v>#DIV/0!</v>
      </c>
      <c r="F100" s="59" t="e">
        <f t="shared" si="34"/>
        <v>#DIV/0!</v>
      </c>
      <c r="G100" s="59" t="e">
        <f t="shared" si="34"/>
        <v>#DIV/0!</v>
      </c>
      <c r="H100" s="59" t="e">
        <f t="shared" si="34"/>
        <v>#DIV/0!</v>
      </c>
      <c r="I100" s="59" t="e">
        <f t="shared" si="34"/>
        <v>#DIV/0!</v>
      </c>
      <c r="J100" s="59" t="e">
        <f t="shared" si="34"/>
        <v>#DIV/0!</v>
      </c>
      <c r="K100" s="59" t="e">
        <f t="shared" si="34"/>
        <v>#DIV/0!</v>
      </c>
      <c r="L100" s="59" t="e">
        <f t="shared" si="34"/>
        <v>#DIV/0!</v>
      </c>
      <c r="M100" s="59" t="e">
        <f t="shared" si="34"/>
        <v>#DIV/0!</v>
      </c>
      <c r="N100" s="59" t="e">
        <f t="shared" si="34"/>
        <v>#DIV/0!</v>
      </c>
      <c r="O100" s="67" t="e">
        <f t="shared" si="34"/>
        <v>#DIV/0!</v>
      </c>
    </row>
    <row r="101" spans="1:15" ht="12.75">
      <c r="A101" s="27" t="s">
        <v>48</v>
      </c>
      <c r="B101" s="12" t="s">
        <v>49</v>
      </c>
      <c r="C101" s="59">
        <f t="shared" si="30"/>
        <v>0</v>
      </c>
      <c r="D101" s="59">
        <f>D102+D103+D104</f>
        <v>0</v>
      </c>
      <c r="E101" s="59">
        <f aca="true" t="shared" si="35" ref="E101:O101">E102+E103+E104</f>
        <v>0</v>
      </c>
      <c r="F101" s="59">
        <f t="shared" si="35"/>
        <v>0</v>
      </c>
      <c r="G101" s="59">
        <f t="shared" si="35"/>
        <v>0</v>
      </c>
      <c r="H101" s="59">
        <f t="shared" si="35"/>
        <v>0</v>
      </c>
      <c r="I101" s="59">
        <f t="shared" si="35"/>
        <v>0</v>
      </c>
      <c r="J101" s="59">
        <f t="shared" si="35"/>
        <v>0</v>
      </c>
      <c r="K101" s="59">
        <f t="shared" si="35"/>
        <v>0</v>
      </c>
      <c r="L101" s="59">
        <f t="shared" si="35"/>
        <v>0</v>
      </c>
      <c r="M101" s="59">
        <f t="shared" si="35"/>
        <v>0</v>
      </c>
      <c r="N101" s="59">
        <f t="shared" si="35"/>
        <v>0</v>
      </c>
      <c r="O101" s="67">
        <f t="shared" si="35"/>
        <v>0</v>
      </c>
    </row>
    <row r="102" spans="1:15" ht="12.75">
      <c r="A102" s="27" t="s">
        <v>50</v>
      </c>
      <c r="B102" s="18" t="s">
        <v>51</v>
      </c>
      <c r="C102" s="59">
        <f t="shared" si="30"/>
        <v>0</v>
      </c>
      <c r="D102" s="59">
        <f>IF(Баланс_электрической_энергии!D189=0,0,Баланс_электрической_энергии!D189/D$82)</f>
        <v>0</v>
      </c>
      <c r="E102" s="59">
        <f>IF(Баланс_электрической_энергии!E189=0,0,Баланс_электрической_энергии!E189/E$82)</f>
        <v>0</v>
      </c>
      <c r="F102" s="59">
        <f>IF(Баланс_электрической_энергии!F189=0,0,Баланс_электрической_энергии!F189/F$82)</f>
        <v>0</v>
      </c>
      <c r="G102" s="59">
        <f>IF(Баланс_электрической_энергии!G189=0,0,Баланс_электрической_энергии!G189/G$82)</f>
        <v>0</v>
      </c>
      <c r="H102" s="59">
        <f>IF(Баланс_электрической_энергии!H189=0,0,Баланс_электрической_энергии!H189/H$82)</f>
        <v>0</v>
      </c>
      <c r="I102" s="59">
        <f>IF(Баланс_электрической_энергии!I189=0,0,Баланс_электрической_энергии!I189/I$82)</f>
        <v>0</v>
      </c>
      <c r="J102" s="59">
        <f>IF(Баланс_электрической_энергии!J189=0,0,Баланс_электрической_энергии!J189/J$82)</f>
        <v>0</v>
      </c>
      <c r="K102" s="59">
        <f>IF(Баланс_электрической_энергии!K189=0,0,Баланс_электрической_энергии!K189/K$82)</f>
        <v>0</v>
      </c>
      <c r="L102" s="59">
        <f>IF(Баланс_электрической_энергии!L189=0,0,Баланс_электрической_энергии!L189/L$82)</f>
        <v>0</v>
      </c>
      <c r="M102" s="59">
        <f>IF(Баланс_электрической_энергии!M189=0,0,Баланс_электрической_энергии!M189/M$82)</f>
        <v>0</v>
      </c>
      <c r="N102" s="59">
        <f>IF(Баланс_электрической_энергии!N189=0,0,Баланс_электрической_энергии!N189/N$82)</f>
        <v>0</v>
      </c>
      <c r="O102" s="67">
        <f>IF(Баланс_электрической_энергии!O189=0,0,Баланс_электрической_энергии!O189/O$82)</f>
        <v>0</v>
      </c>
    </row>
    <row r="103" spans="1:15" ht="12.75">
      <c r="A103" s="27" t="s">
        <v>52</v>
      </c>
      <c r="B103" s="18" t="s">
        <v>53</v>
      </c>
      <c r="C103" s="59">
        <f t="shared" si="30"/>
        <v>0</v>
      </c>
      <c r="D103" s="59">
        <f>IF(Баланс_электрической_энергии!D190=0,0,Баланс_электрической_энергии!D190/D$82)</f>
        <v>0</v>
      </c>
      <c r="E103" s="59">
        <f>IF(Баланс_электрической_энергии!E190=0,0,Баланс_электрической_энергии!E190/E$82)</f>
        <v>0</v>
      </c>
      <c r="F103" s="59">
        <f>IF(Баланс_электрической_энергии!F190=0,0,Баланс_электрической_энергии!F190/F$82)</f>
        <v>0</v>
      </c>
      <c r="G103" s="59">
        <f>IF(Баланс_электрической_энергии!G190=0,0,Баланс_электрической_энергии!G190/G$82)</f>
        <v>0</v>
      </c>
      <c r="H103" s="59">
        <f>IF(Баланс_электрической_энергии!H190=0,0,Баланс_электрической_энергии!H190/H$82)</f>
        <v>0</v>
      </c>
      <c r="I103" s="59">
        <f>IF(Баланс_электрической_энергии!I190=0,0,Баланс_электрической_энергии!I190/I$82)</f>
        <v>0</v>
      </c>
      <c r="J103" s="59">
        <f>IF(Баланс_электрической_энергии!J190=0,0,Баланс_электрической_энергии!J190/J$82)</f>
        <v>0</v>
      </c>
      <c r="K103" s="59">
        <f>IF(Баланс_электрической_энергии!K190=0,0,Баланс_электрической_энергии!K190/K$82)</f>
        <v>0</v>
      </c>
      <c r="L103" s="59">
        <f>IF(Баланс_электрической_энергии!L190=0,0,Баланс_электрической_энергии!L190/L$82)</f>
        <v>0</v>
      </c>
      <c r="M103" s="59">
        <f>IF(Баланс_электрической_энергии!M190=0,0,Баланс_электрической_энергии!M190/M$82)</f>
        <v>0</v>
      </c>
      <c r="N103" s="59">
        <f>IF(Баланс_электрической_энергии!N190=0,0,Баланс_электрической_энергии!N190/N$82)</f>
        <v>0</v>
      </c>
      <c r="O103" s="67">
        <f>IF(Баланс_электрической_энергии!O190=0,0,Баланс_электрической_энергии!O190/O$82)</f>
        <v>0</v>
      </c>
    </row>
    <row r="104" spans="1:15" ht="12.75">
      <c r="A104" s="27" t="s">
        <v>54</v>
      </c>
      <c r="B104" s="18" t="s">
        <v>55</v>
      </c>
      <c r="C104" s="59">
        <f t="shared" si="30"/>
        <v>0</v>
      </c>
      <c r="D104" s="59">
        <f>IF(Баланс_электрической_энергии!D191=0,0,Баланс_электрической_энергии!D191/D$82)</f>
        <v>0</v>
      </c>
      <c r="E104" s="59">
        <f>IF(Баланс_электрической_энергии!E191=0,0,Баланс_электрической_энергии!E191/E$82)</f>
        <v>0</v>
      </c>
      <c r="F104" s="59">
        <f>IF(Баланс_электрической_энергии!F191=0,0,Баланс_электрической_энергии!F191/F$82)</f>
        <v>0</v>
      </c>
      <c r="G104" s="59">
        <f>IF(Баланс_электрической_энергии!G191=0,0,Баланс_электрической_энергии!G191/G$82)</f>
        <v>0</v>
      </c>
      <c r="H104" s="59">
        <f>IF(Баланс_электрической_энергии!H191=0,0,Баланс_электрической_энергии!H191/H$82)</f>
        <v>0</v>
      </c>
      <c r="I104" s="59">
        <f>IF(Баланс_электрической_энергии!I191=0,0,Баланс_электрической_энергии!I191/I$82)</f>
        <v>0</v>
      </c>
      <c r="J104" s="59">
        <f>IF(Баланс_электрической_энергии!J191=0,0,Баланс_электрической_энергии!J191/J$82)</f>
        <v>0</v>
      </c>
      <c r="K104" s="59">
        <f>IF(Баланс_электрической_энергии!K191=0,0,Баланс_электрической_энергии!K191/K$82)</f>
        <v>0</v>
      </c>
      <c r="L104" s="59">
        <f>IF(Баланс_электрической_энергии!L191=0,0,Баланс_электрической_энергии!L191/L$82)</f>
        <v>0</v>
      </c>
      <c r="M104" s="59">
        <f>IF(Баланс_электрической_энергии!M191=0,0,Баланс_электрической_энергии!M191/M$82)</f>
        <v>0</v>
      </c>
      <c r="N104" s="59">
        <f>IF(Баланс_электрической_энергии!N191=0,0,Баланс_электрической_энергии!N191/N$82)</f>
        <v>0</v>
      </c>
      <c r="O104" s="67">
        <f>IF(Баланс_электрической_энергии!O191=0,0,Баланс_электрической_энергии!O191/O$82)</f>
        <v>0</v>
      </c>
    </row>
    <row r="105" spans="1:15" ht="12.75">
      <c r="A105" s="27" t="s">
        <v>56</v>
      </c>
      <c r="B105" s="12" t="s">
        <v>91</v>
      </c>
      <c r="C105" s="59" t="e">
        <f t="shared" si="30"/>
        <v>#DIV/0!</v>
      </c>
      <c r="D105" s="59" t="e">
        <f>IF(Баланс_электрической_энергии!D192=0,0,Баланс_электрической_энергии!D192/D$82)</f>
        <v>#DIV/0!</v>
      </c>
      <c r="E105" s="59" t="e">
        <f>IF(Баланс_электрической_энергии!E192=0,0,Баланс_электрической_энергии!E192/E$82)</f>
        <v>#DIV/0!</v>
      </c>
      <c r="F105" s="59" t="e">
        <f>IF(Баланс_электрической_энергии!F192=0,0,Баланс_электрической_энергии!F192/F$82)</f>
        <v>#DIV/0!</v>
      </c>
      <c r="G105" s="59" t="e">
        <f>IF(Баланс_электрической_энергии!G192=0,0,Баланс_электрической_энергии!G192/G$82)</f>
        <v>#DIV/0!</v>
      </c>
      <c r="H105" s="59" t="e">
        <f>IF(Баланс_электрической_энергии!H192=0,0,Баланс_электрической_энергии!H192/H$82)</f>
        <v>#DIV/0!</v>
      </c>
      <c r="I105" s="59" t="e">
        <f>IF(Баланс_электрической_энергии!I192=0,0,Баланс_электрической_энергии!I192/I$82)</f>
        <v>#DIV/0!</v>
      </c>
      <c r="J105" s="59" t="e">
        <f>IF(Баланс_электрической_энергии!J192=0,0,Баланс_электрической_энергии!J192/J$82)</f>
        <v>#DIV/0!</v>
      </c>
      <c r="K105" s="59" t="e">
        <f>IF(Баланс_электрической_энергии!K192=0,0,Баланс_электрической_энергии!K192/K$82)</f>
        <v>#DIV/0!</v>
      </c>
      <c r="L105" s="59" t="e">
        <f>IF(Баланс_электрической_энергии!L192=0,0,Баланс_электрической_энергии!L192/L$82)</f>
        <v>#DIV/0!</v>
      </c>
      <c r="M105" s="59" t="e">
        <f>IF(Баланс_электрической_энергии!M192=0,0,Баланс_электрической_энергии!M192/M$82)</f>
        <v>#DIV/0!</v>
      </c>
      <c r="N105" s="59" t="e">
        <f>IF(Баланс_электрической_энергии!N192=0,0,Баланс_электрической_энергии!N192/N$82)</f>
        <v>#DIV/0!</v>
      </c>
      <c r="O105" s="67" t="e">
        <f>IF(Баланс_электрической_энергии!O192=0,0,Баланс_электрической_энергии!O192/O$82)</f>
        <v>#DIV/0!</v>
      </c>
    </row>
    <row r="106" spans="1:15" ht="12.75">
      <c r="A106" s="27" t="s">
        <v>57</v>
      </c>
      <c r="B106" s="12" t="s">
        <v>58</v>
      </c>
      <c r="C106" s="59" t="e">
        <f t="shared" si="30"/>
        <v>#DIV/0!</v>
      </c>
      <c r="D106" s="59" t="e">
        <f>D107+D108</f>
        <v>#DIV/0!</v>
      </c>
      <c r="E106" s="59" t="e">
        <f aca="true" t="shared" si="36" ref="E106:O106">E107+E108</f>
        <v>#DIV/0!</v>
      </c>
      <c r="F106" s="59" t="e">
        <f t="shared" si="36"/>
        <v>#DIV/0!</v>
      </c>
      <c r="G106" s="59" t="e">
        <f t="shared" si="36"/>
        <v>#DIV/0!</v>
      </c>
      <c r="H106" s="59" t="e">
        <f t="shared" si="36"/>
        <v>#DIV/0!</v>
      </c>
      <c r="I106" s="59" t="e">
        <f t="shared" si="36"/>
        <v>#DIV/0!</v>
      </c>
      <c r="J106" s="59" t="e">
        <f t="shared" si="36"/>
        <v>#DIV/0!</v>
      </c>
      <c r="K106" s="59" t="e">
        <f t="shared" si="36"/>
        <v>#DIV/0!</v>
      </c>
      <c r="L106" s="59" t="e">
        <f t="shared" si="36"/>
        <v>#DIV/0!</v>
      </c>
      <c r="M106" s="59" t="e">
        <f t="shared" si="36"/>
        <v>#DIV/0!</v>
      </c>
      <c r="N106" s="59" t="e">
        <f t="shared" si="36"/>
        <v>#DIV/0!</v>
      </c>
      <c r="O106" s="67" t="e">
        <f t="shared" si="36"/>
        <v>#DIV/0!</v>
      </c>
    </row>
    <row r="107" spans="1:15" ht="12.75">
      <c r="A107" s="27" t="s">
        <v>105</v>
      </c>
      <c r="B107" s="18" t="s">
        <v>104</v>
      </c>
      <c r="C107" s="59">
        <f t="shared" si="30"/>
        <v>0</v>
      </c>
      <c r="D107" s="59">
        <f>IF(Баланс_электрической_энергии!D194=0,0,Баланс_электрической_энергии!D194/D$82)</f>
        <v>0</v>
      </c>
      <c r="E107" s="59">
        <f>IF(Баланс_электрической_энергии!E194=0,0,Баланс_электрической_энергии!E194/E$82)</f>
        <v>0</v>
      </c>
      <c r="F107" s="59">
        <f>IF(Баланс_электрической_энергии!F194=0,0,Баланс_электрической_энергии!F194/F$82)</f>
        <v>0</v>
      </c>
      <c r="G107" s="59">
        <f>IF(Баланс_электрической_энергии!G194=0,0,Баланс_электрической_энергии!G194/G$82)</f>
        <v>0</v>
      </c>
      <c r="H107" s="59">
        <f>IF(Баланс_электрической_энергии!H194=0,0,Баланс_электрической_энергии!H194/H$82)</f>
        <v>0</v>
      </c>
      <c r="I107" s="59">
        <f>IF(Баланс_электрической_энергии!I194=0,0,Баланс_электрической_энергии!I194/I$82)</f>
        <v>0</v>
      </c>
      <c r="J107" s="59">
        <f>IF(Баланс_электрической_энергии!J194=0,0,Баланс_электрической_энергии!J194/J$82)</f>
        <v>0</v>
      </c>
      <c r="K107" s="59">
        <f>IF(Баланс_электрической_энергии!K194=0,0,Баланс_электрической_энергии!K194/K$82)</f>
        <v>0</v>
      </c>
      <c r="L107" s="59">
        <f>IF(Баланс_электрической_энергии!L194=0,0,Баланс_электрической_энергии!L194/L$82)</f>
        <v>0</v>
      </c>
      <c r="M107" s="59">
        <f>IF(Баланс_электрической_энергии!M194=0,0,Баланс_электрической_энергии!M194/M$82)</f>
        <v>0</v>
      </c>
      <c r="N107" s="59">
        <f>IF(Баланс_электрической_энергии!N194=0,0,Баланс_электрической_энергии!N194/N$82)</f>
        <v>0</v>
      </c>
      <c r="O107" s="67">
        <f>IF(Баланс_электрической_энергии!O194=0,0,Баланс_электрической_энергии!O194/O$82)</f>
        <v>0</v>
      </c>
    </row>
    <row r="108" spans="1:15" ht="12.75">
      <c r="A108" s="27" t="s">
        <v>106</v>
      </c>
      <c r="B108" s="18" t="s">
        <v>58</v>
      </c>
      <c r="C108" s="59" t="e">
        <f t="shared" si="30"/>
        <v>#DIV/0!</v>
      </c>
      <c r="D108" s="59" t="e">
        <f>IF(Баланс_электрической_энергии!D195=0,0,Баланс_электрической_энергии!D195/D$82)</f>
        <v>#DIV/0!</v>
      </c>
      <c r="E108" s="59" t="e">
        <f>IF(Баланс_электрической_энергии!E195=0,0,Баланс_электрической_энергии!E195/E$82)</f>
        <v>#DIV/0!</v>
      </c>
      <c r="F108" s="59" t="e">
        <f>IF(Баланс_электрической_энергии!F195=0,0,Баланс_электрической_энергии!F195/F$82)</f>
        <v>#DIV/0!</v>
      </c>
      <c r="G108" s="59" t="e">
        <f>IF(Баланс_электрической_энергии!G195=0,0,Баланс_электрической_энергии!G195/G$82)</f>
        <v>#DIV/0!</v>
      </c>
      <c r="H108" s="59" t="e">
        <f>IF(Баланс_электрической_энергии!H195=0,0,Баланс_электрической_энергии!H195/H$82)</f>
        <v>#DIV/0!</v>
      </c>
      <c r="I108" s="59" t="e">
        <f>IF(Баланс_электрической_энергии!I195=0,0,Баланс_электрической_энергии!I195/I$82)</f>
        <v>#DIV/0!</v>
      </c>
      <c r="J108" s="59" t="e">
        <f>IF(Баланс_электрической_энергии!J195=0,0,Баланс_электрической_энергии!J195/J$82)</f>
        <v>#DIV/0!</v>
      </c>
      <c r="K108" s="59" t="e">
        <f>IF(Баланс_электрической_энергии!K195=0,0,Баланс_электрической_энергии!K195/K$82)</f>
        <v>#DIV/0!</v>
      </c>
      <c r="L108" s="59" t="e">
        <f>IF(Баланс_электрической_энергии!L195=0,0,Баланс_электрической_энергии!L195/L$82)</f>
        <v>#DIV/0!</v>
      </c>
      <c r="M108" s="59" t="e">
        <f>IF(Баланс_электрической_энергии!M195=0,0,Баланс_электрической_энергии!M195/M$82)</f>
        <v>#DIV/0!</v>
      </c>
      <c r="N108" s="59" t="e">
        <f>IF(Баланс_электрической_энергии!N195=0,0,Баланс_электрической_энергии!N195/N$82)</f>
        <v>#DIV/0!</v>
      </c>
      <c r="O108" s="67" t="e">
        <f>IF(Баланс_электрической_энергии!O195=0,0,Баланс_электрической_энергии!O195/O$82)</f>
        <v>#DIV/0!</v>
      </c>
    </row>
    <row r="109" spans="1:15" ht="12.75">
      <c r="A109" s="27" t="s">
        <v>59</v>
      </c>
      <c r="B109" s="19" t="s">
        <v>60</v>
      </c>
      <c r="C109" s="61" t="e">
        <f t="shared" si="30"/>
        <v>#DIV/0!</v>
      </c>
      <c r="D109" s="61" t="e">
        <f>D100+D94</f>
        <v>#DIV/0!</v>
      </c>
      <c r="E109" s="61" t="e">
        <f aca="true" t="shared" si="37" ref="E109:O109">E100+E94</f>
        <v>#DIV/0!</v>
      </c>
      <c r="F109" s="61" t="e">
        <f t="shared" si="37"/>
        <v>#DIV/0!</v>
      </c>
      <c r="G109" s="61" t="e">
        <f t="shared" si="37"/>
        <v>#DIV/0!</v>
      </c>
      <c r="H109" s="61" t="e">
        <f t="shared" si="37"/>
        <v>#DIV/0!</v>
      </c>
      <c r="I109" s="61" t="e">
        <f t="shared" si="37"/>
        <v>#DIV/0!</v>
      </c>
      <c r="J109" s="61" t="e">
        <f t="shared" si="37"/>
        <v>#DIV/0!</v>
      </c>
      <c r="K109" s="61" t="e">
        <f t="shared" si="37"/>
        <v>#DIV/0!</v>
      </c>
      <c r="L109" s="61" t="e">
        <f t="shared" si="37"/>
        <v>#DIV/0!</v>
      </c>
      <c r="M109" s="61" t="e">
        <f t="shared" si="37"/>
        <v>#DIV/0!</v>
      </c>
      <c r="N109" s="61" t="e">
        <f t="shared" si="37"/>
        <v>#DIV/0!</v>
      </c>
      <c r="O109" s="72" t="e">
        <f t="shared" si="37"/>
        <v>#DIV/0!</v>
      </c>
    </row>
    <row r="110" spans="1:15" ht="13.5" thickBot="1">
      <c r="A110" s="28" t="s">
        <v>61</v>
      </c>
      <c r="B110" s="29" t="s">
        <v>62</v>
      </c>
      <c r="C110" s="82" t="e">
        <f aca="true" t="shared" si="38" ref="C110:O110">IF(ROUND(C93-C109,3)=0,"ОК","ОШИБКА")</f>
        <v>#DIV/0!</v>
      </c>
      <c r="D110" s="82" t="e">
        <f t="shared" si="38"/>
        <v>#DIV/0!</v>
      </c>
      <c r="E110" s="82" t="e">
        <f t="shared" si="38"/>
        <v>#DIV/0!</v>
      </c>
      <c r="F110" s="82" t="e">
        <f t="shared" si="38"/>
        <v>#DIV/0!</v>
      </c>
      <c r="G110" s="82" t="e">
        <f t="shared" si="38"/>
        <v>#DIV/0!</v>
      </c>
      <c r="H110" s="82" t="e">
        <f t="shared" si="38"/>
        <v>#DIV/0!</v>
      </c>
      <c r="I110" s="82" t="e">
        <f t="shared" si="38"/>
        <v>#DIV/0!</v>
      </c>
      <c r="J110" s="82" t="e">
        <f t="shared" si="38"/>
        <v>#DIV/0!</v>
      </c>
      <c r="K110" s="82" t="e">
        <f t="shared" si="38"/>
        <v>#DIV/0!</v>
      </c>
      <c r="L110" s="82" t="e">
        <f t="shared" si="38"/>
        <v>#DIV/0!</v>
      </c>
      <c r="M110" s="82" t="e">
        <f t="shared" si="38"/>
        <v>#DIV/0!</v>
      </c>
      <c r="N110" s="82" t="e">
        <f t="shared" si="38"/>
        <v>#DIV/0!</v>
      </c>
      <c r="O110" s="83" t="e">
        <f t="shared" si="38"/>
        <v>#DIV/0!</v>
      </c>
    </row>
    <row r="111" spans="1:15" ht="11.25">
      <c r="A111" s="85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</row>
    <row r="112" spans="1:15" ht="12.75">
      <c r="A112" s="86"/>
      <c r="B112" s="189" t="s">
        <v>113</v>
      </c>
      <c r="C112" s="189"/>
      <c r="D112" s="190" t="s">
        <v>114</v>
      </c>
      <c r="E112" s="190"/>
      <c r="F112" s="74"/>
      <c r="G112" s="74"/>
      <c r="H112" s="74"/>
      <c r="I112" s="74"/>
      <c r="J112" s="74"/>
      <c r="K112" s="74"/>
      <c r="L112" s="74"/>
      <c r="M112" s="74"/>
      <c r="N112" s="74"/>
      <c r="O112" s="74"/>
    </row>
    <row r="113" spans="1:15" ht="11.25">
      <c r="A113" s="86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</row>
  </sheetData>
  <sheetProtection/>
  <mergeCells count="31">
    <mergeCell ref="A1:O1"/>
    <mergeCell ref="A3:O3"/>
    <mergeCell ref="A4:A6"/>
    <mergeCell ref="B4:B6"/>
    <mergeCell ref="M4:O4"/>
    <mergeCell ref="A40:O40"/>
    <mergeCell ref="A41:A43"/>
    <mergeCell ref="B41:B43"/>
    <mergeCell ref="C41:C43"/>
    <mergeCell ref="D41:F41"/>
    <mergeCell ref="G4:I4"/>
    <mergeCell ref="J41:L41"/>
    <mergeCell ref="C4:C6"/>
    <mergeCell ref="B38:C38"/>
    <mergeCell ref="D38:E38"/>
    <mergeCell ref="B112:C112"/>
    <mergeCell ref="D112:E112"/>
    <mergeCell ref="A77:O77"/>
    <mergeCell ref="A78:A80"/>
    <mergeCell ref="B78:B80"/>
    <mergeCell ref="D4:F4"/>
    <mergeCell ref="D78:F78"/>
    <mergeCell ref="J4:L4"/>
    <mergeCell ref="J78:L78"/>
    <mergeCell ref="M78:O78"/>
    <mergeCell ref="C78:C80"/>
    <mergeCell ref="G41:I41"/>
    <mergeCell ref="G78:I78"/>
    <mergeCell ref="M41:O41"/>
    <mergeCell ref="B75:C75"/>
    <mergeCell ref="D75:E75"/>
  </mergeCells>
  <conditionalFormatting sqref="C83:O83 C46:O46 C9:O9">
    <cfRule type="containsText" priority="15" dxfId="20" operator="containsText" text="Ошибка">
      <formula>NOT(ISERROR(SEARCH("Ошибка",C9)))</formula>
    </cfRule>
  </conditionalFormatting>
  <conditionalFormatting sqref="D9:O9">
    <cfRule type="containsText" priority="1" dxfId="20" operator="containsText" text="Ошибка">
      <formula>NOT(ISERROR(SEARCH("Ошибка",D9)))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62" r:id="rId1"/>
  <rowBreaks count="2" manualBreakCount="2">
    <brk id="39" max="14" man="1"/>
    <brk id="76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view="pageBreakPreview" zoomScale="70" zoomScaleSheetLayoutView="70" zoomScalePageLayoutView="0" workbookViewId="0" topLeftCell="A175">
      <selection activeCell="B67" sqref="B67:F67"/>
    </sheetView>
  </sheetViews>
  <sheetFormatPr defaultColWidth="9.140625" defaultRowHeight="15"/>
  <cols>
    <col min="1" max="1" width="8.8515625" style="4" customWidth="1"/>
    <col min="2" max="2" width="52.421875" style="4" customWidth="1"/>
    <col min="3" max="12" width="15.7109375" style="4" customWidth="1"/>
    <col min="13" max="15" width="11.57421875" style="4" customWidth="1"/>
    <col min="16" max="16384" width="9.140625" style="4" customWidth="1"/>
  </cols>
  <sheetData>
    <row r="1" spans="1:15" ht="18">
      <c r="A1" s="199" t="s">
        <v>115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3"/>
      <c r="N1" s="3"/>
      <c r="O1" s="3"/>
    </row>
    <row r="2" spans="1:15" ht="1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3"/>
      <c r="N2" s="3"/>
      <c r="O2" s="3"/>
    </row>
    <row r="3" spans="1:15" ht="15.75" thickBot="1">
      <c r="A3" s="220" t="s">
        <v>127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2"/>
      <c r="M3" s="2"/>
      <c r="N3" s="2"/>
      <c r="O3" s="2"/>
    </row>
    <row r="4" spans="1:12" ht="15">
      <c r="A4" s="214" t="s">
        <v>12</v>
      </c>
      <c r="B4" s="216" t="s">
        <v>13</v>
      </c>
      <c r="C4" s="214" t="s">
        <v>14</v>
      </c>
      <c r="D4" s="215"/>
      <c r="E4" s="215"/>
      <c r="F4" s="215"/>
      <c r="G4" s="216"/>
      <c r="H4" s="214" t="s">
        <v>15</v>
      </c>
      <c r="I4" s="215"/>
      <c r="J4" s="215"/>
      <c r="K4" s="215"/>
      <c r="L4" s="216"/>
    </row>
    <row r="5" spans="1:15" ht="15">
      <c r="A5" s="207"/>
      <c r="B5" s="206"/>
      <c r="C5" s="79" t="s">
        <v>16</v>
      </c>
      <c r="D5" s="75" t="s">
        <v>17</v>
      </c>
      <c r="E5" s="75" t="s">
        <v>18</v>
      </c>
      <c r="F5" s="75" t="s">
        <v>19</v>
      </c>
      <c r="G5" s="76" t="s">
        <v>20</v>
      </c>
      <c r="H5" s="79" t="s">
        <v>16</v>
      </c>
      <c r="I5" s="75" t="s">
        <v>17</v>
      </c>
      <c r="J5" s="75" t="s">
        <v>18</v>
      </c>
      <c r="K5" s="75" t="s">
        <v>19</v>
      </c>
      <c r="L5" s="76" t="s">
        <v>20</v>
      </c>
      <c r="M5" s="5"/>
      <c r="N5" s="5"/>
      <c r="O5" s="5"/>
    </row>
    <row r="6" spans="1:12" ht="15">
      <c r="A6" s="79">
        <v>1</v>
      </c>
      <c r="B6" s="76">
        <v>2</v>
      </c>
      <c r="C6" s="79">
        <v>3</v>
      </c>
      <c r="D6" s="75">
        <v>4</v>
      </c>
      <c r="E6" s="75">
        <v>5</v>
      </c>
      <c r="F6" s="75">
        <v>6</v>
      </c>
      <c r="G6" s="76">
        <v>7</v>
      </c>
      <c r="H6" s="79">
        <v>8</v>
      </c>
      <c r="I6" s="75">
        <v>9</v>
      </c>
      <c r="J6" s="75">
        <v>10</v>
      </c>
      <c r="K6" s="75">
        <v>11</v>
      </c>
      <c r="L6" s="76">
        <v>12</v>
      </c>
    </row>
    <row r="7" spans="1:12" ht="15" customHeight="1">
      <c r="A7" s="23" t="s">
        <v>21</v>
      </c>
      <c r="B7" s="91" t="s">
        <v>22</v>
      </c>
      <c r="C7" s="88">
        <f>SUM(D7:G7)</f>
        <v>3602.272</v>
      </c>
      <c r="D7" s="51"/>
      <c r="E7" s="51"/>
      <c r="F7" s="51"/>
      <c r="G7" s="52">
        <f>Баланс_электрической_энергии!C8</f>
        <v>3602.272</v>
      </c>
      <c r="H7" s="90">
        <f aca="true" t="shared" si="0" ref="H7:L8">IF(C7=0,,C7/$C7)</f>
        <v>1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6">
        <f t="shared" si="0"/>
        <v>1</v>
      </c>
    </row>
    <row r="8" spans="1:12" ht="15" customHeight="1">
      <c r="A8" s="24" t="s">
        <v>23</v>
      </c>
      <c r="B8" s="92" t="s">
        <v>24</v>
      </c>
      <c r="C8" s="88">
        <f>SUM(D8:G8)</f>
        <v>36.436</v>
      </c>
      <c r="D8" s="51"/>
      <c r="E8" s="51"/>
      <c r="F8" s="51"/>
      <c r="G8" s="52">
        <f>Баланс_электрической_энергии!C9</f>
        <v>36.436</v>
      </c>
      <c r="H8" s="90">
        <f t="shared" si="0"/>
        <v>1</v>
      </c>
      <c r="I8" s="65">
        <f t="shared" si="0"/>
        <v>0</v>
      </c>
      <c r="J8" s="65">
        <f t="shared" si="0"/>
        <v>0</v>
      </c>
      <c r="K8" s="65">
        <f t="shared" si="0"/>
        <v>0</v>
      </c>
      <c r="L8" s="66">
        <f t="shared" si="0"/>
        <v>1</v>
      </c>
    </row>
    <row r="9" spans="1:12" ht="15" customHeight="1">
      <c r="A9" s="25" t="s">
        <v>25</v>
      </c>
      <c r="B9" s="93" t="s">
        <v>26</v>
      </c>
      <c r="C9" s="90">
        <f>IF(C7=0,0,C8/C7)</f>
        <v>0.010114727594140588</v>
      </c>
      <c r="D9" s="65">
        <f>IF(D7=0,0,D8/D7)</f>
        <v>0</v>
      </c>
      <c r="E9" s="65">
        <f>IF(E7=0,0,E8/E7)</f>
        <v>0</v>
      </c>
      <c r="F9" s="65">
        <f>IF(F7=0,0,F8/F7)</f>
        <v>0</v>
      </c>
      <c r="G9" s="66">
        <f>IF(G7=0,0,G8/G7)</f>
        <v>0.010114727594140588</v>
      </c>
      <c r="H9" s="217"/>
      <c r="I9" s="218"/>
      <c r="J9" s="218"/>
      <c r="K9" s="218"/>
      <c r="L9" s="219"/>
    </row>
    <row r="10" spans="1:12" ht="27.75" customHeight="1">
      <c r="A10" s="24" t="s">
        <v>27</v>
      </c>
      <c r="B10" s="91" t="s">
        <v>28</v>
      </c>
      <c r="C10" s="88">
        <f aca="true" t="shared" si="1" ref="C10:C17">SUM(D10:G10)</f>
        <v>3565.8359999999993</v>
      </c>
      <c r="D10" s="59">
        <f>SUM(D11:D13)</f>
        <v>0</v>
      </c>
      <c r="E10" s="59">
        <f>SUM(E11:E13)</f>
        <v>0</v>
      </c>
      <c r="F10" s="59">
        <f>SUM(F11:F13)</f>
        <v>0</v>
      </c>
      <c r="G10" s="67">
        <f>SUM(G11:G13)</f>
        <v>3565.8359999999993</v>
      </c>
      <c r="H10" s="90">
        <f aca="true" t="shared" si="2" ref="H10:H17">IF(C10=0,,C10/$C10)</f>
        <v>1</v>
      </c>
      <c r="I10" s="65">
        <f aca="true" t="shared" si="3" ref="I10:I17">IF(D10=0,,D10/$C10)</f>
        <v>0</v>
      </c>
      <c r="J10" s="65">
        <f aca="true" t="shared" si="4" ref="J10:J17">IF(E10=0,,E10/$C10)</f>
        <v>0</v>
      </c>
      <c r="K10" s="65">
        <f aca="true" t="shared" si="5" ref="K10:K17">IF(F10=0,,F10/$C10)</f>
        <v>0</v>
      </c>
      <c r="L10" s="66">
        <f aca="true" t="shared" si="6" ref="L10:L17">IF(G10=0,,G10/$C10)</f>
        <v>1</v>
      </c>
    </row>
    <row r="11" spans="1:12" ht="15" customHeight="1">
      <c r="A11" s="26" t="s">
        <v>29</v>
      </c>
      <c r="B11" s="93" t="s">
        <v>30</v>
      </c>
      <c r="C11" s="87">
        <f t="shared" si="1"/>
        <v>3565.8359999999993</v>
      </c>
      <c r="D11" s="51"/>
      <c r="E11" s="51"/>
      <c r="F11" s="51"/>
      <c r="G11" s="51">
        <f>Баланс_электрической_энергии!C12</f>
        <v>3565.8359999999993</v>
      </c>
      <c r="H11" s="90">
        <f t="shared" si="2"/>
        <v>1</v>
      </c>
      <c r="I11" s="65">
        <f t="shared" si="3"/>
        <v>0</v>
      </c>
      <c r="J11" s="65">
        <f t="shared" si="4"/>
        <v>0</v>
      </c>
      <c r="K11" s="65">
        <f t="shared" si="5"/>
        <v>0</v>
      </c>
      <c r="L11" s="66">
        <f t="shared" si="6"/>
        <v>1</v>
      </c>
    </row>
    <row r="12" spans="1:12" ht="15" customHeight="1">
      <c r="A12" s="26" t="s">
        <v>31</v>
      </c>
      <c r="B12" s="93" t="s">
        <v>32</v>
      </c>
      <c r="C12" s="87">
        <f t="shared" si="1"/>
        <v>0</v>
      </c>
      <c r="D12" s="51">
        <f>Баланс_электрической_энергии!C13</f>
        <v>0</v>
      </c>
      <c r="E12" s="51"/>
      <c r="F12" s="51"/>
      <c r="G12" s="52"/>
      <c r="H12" s="90">
        <f t="shared" si="2"/>
        <v>0</v>
      </c>
      <c r="I12" s="65">
        <f t="shared" si="3"/>
        <v>0</v>
      </c>
      <c r="J12" s="65">
        <f t="shared" si="4"/>
        <v>0</v>
      </c>
      <c r="K12" s="65">
        <f t="shared" si="5"/>
        <v>0</v>
      </c>
      <c r="L12" s="66">
        <f t="shared" si="6"/>
        <v>0</v>
      </c>
    </row>
    <row r="13" spans="1:12" ht="15" customHeight="1">
      <c r="A13" s="26" t="s">
        <v>33</v>
      </c>
      <c r="B13" s="94" t="s">
        <v>126</v>
      </c>
      <c r="C13" s="87">
        <f t="shared" si="1"/>
        <v>0</v>
      </c>
      <c r="D13" s="59">
        <f>SUM(D14:D16)</f>
        <v>0</v>
      </c>
      <c r="E13" s="59">
        <f>SUM(E14:E16)</f>
        <v>0</v>
      </c>
      <c r="F13" s="59">
        <f>SUM(F14:F16)</f>
        <v>0</v>
      </c>
      <c r="G13" s="59">
        <f>SUM(G14:G16)</f>
        <v>0</v>
      </c>
      <c r="H13" s="90">
        <f t="shared" si="2"/>
        <v>0</v>
      </c>
      <c r="I13" s="65">
        <f t="shared" si="3"/>
        <v>0</v>
      </c>
      <c r="J13" s="65">
        <f t="shared" si="4"/>
        <v>0</v>
      </c>
      <c r="K13" s="65">
        <f t="shared" si="5"/>
        <v>0</v>
      </c>
      <c r="L13" s="66">
        <f t="shared" si="6"/>
        <v>0</v>
      </c>
    </row>
    <row r="14" spans="1:12" ht="15" customHeight="1">
      <c r="A14" s="26" t="s">
        <v>117</v>
      </c>
      <c r="B14" s="113" t="s">
        <v>17</v>
      </c>
      <c r="C14" s="87">
        <f t="shared" si="1"/>
        <v>0</v>
      </c>
      <c r="D14" s="51"/>
      <c r="E14" s="51"/>
      <c r="F14" s="51"/>
      <c r="G14" s="52"/>
      <c r="H14" s="90">
        <f aca="true" t="shared" si="7" ref="H14:L16">IF(C14=0,,C14/$C14)</f>
        <v>0</v>
      </c>
      <c r="I14" s="65">
        <f t="shared" si="7"/>
        <v>0</v>
      </c>
      <c r="J14" s="65">
        <f t="shared" si="7"/>
        <v>0</v>
      </c>
      <c r="K14" s="65">
        <f t="shared" si="7"/>
        <v>0</v>
      </c>
      <c r="L14" s="66">
        <f t="shared" si="7"/>
        <v>0</v>
      </c>
    </row>
    <row r="15" spans="1:12" ht="15" customHeight="1">
      <c r="A15" s="26" t="s">
        <v>118</v>
      </c>
      <c r="B15" s="113" t="s">
        <v>18</v>
      </c>
      <c r="C15" s="87">
        <f t="shared" si="1"/>
        <v>0</v>
      </c>
      <c r="D15" s="51"/>
      <c r="E15" s="51"/>
      <c r="F15" s="51"/>
      <c r="G15" s="52"/>
      <c r="H15" s="90">
        <f t="shared" si="7"/>
        <v>0</v>
      </c>
      <c r="I15" s="65">
        <f t="shared" si="7"/>
        <v>0</v>
      </c>
      <c r="J15" s="65">
        <f t="shared" si="7"/>
        <v>0</v>
      </c>
      <c r="K15" s="65">
        <f t="shared" si="7"/>
        <v>0</v>
      </c>
      <c r="L15" s="66">
        <f t="shared" si="7"/>
        <v>0</v>
      </c>
    </row>
    <row r="16" spans="1:12" ht="15" customHeight="1">
      <c r="A16" s="26" t="s">
        <v>119</v>
      </c>
      <c r="B16" s="113" t="s">
        <v>19</v>
      </c>
      <c r="C16" s="87">
        <f t="shared" si="1"/>
        <v>0</v>
      </c>
      <c r="D16" s="51"/>
      <c r="E16" s="51"/>
      <c r="F16" s="51"/>
      <c r="G16" s="52"/>
      <c r="H16" s="90">
        <f t="shared" si="7"/>
        <v>0</v>
      </c>
      <c r="I16" s="65">
        <f t="shared" si="7"/>
        <v>0</v>
      </c>
      <c r="J16" s="65">
        <f t="shared" si="7"/>
        <v>0</v>
      </c>
      <c r="K16" s="65">
        <f t="shared" si="7"/>
        <v>0</v>
      </c>
      <c r="L16" s="66">
        <f t="shared" si="7"/>
        <v>0</v>
      </c>
    </row>
    <row r="17" spans="1:12" ht="15" customHeight="1">
      <c r="A17" s="24" t="s">
        <v>34</v>
      </c>
      <c r="B17" s="95" t="s">
        <v>94</v>
      </c>
      <c r="C17" s="88">
        <f t="shared" si="1"/>
        <v>0</v>
      </c>
      <c r="D17" s="51"/>
      <c r="E17" s="51"/>
      <c r="F17" s="51"/>
      <c r="G17" s="52"/>
      <c r="H17" s="90">
        <f t="shared" si="2"/>
        <v>0</v>
      </c>
      <c r="I17" s="65">
        <f t="shared" si="3"/>
        <v>0</v>
      </c>
      <c r="J17" s="65">
        <f t="shared" si="4"/>
        <v>0</v>
      </c>
      <c r="K17" s="65">
        <f t="shared" si="5"/>
        <v>0</v>
      </c>
      <c r="L17" s="66">
        <f t="shared" si="6"/>
        <v>0</v>
      </c>
    </row>
    <row r="18" spans="1:12" ht="15" customHeight="1">
      <c r="A18" s="26" t="s">
        <v>35</v>
      </c>
      <c r="B18" s="93" t="s">
        <v>36</v>
      </c>
      <c r="C18" s="90">
        <f>IF(C10=0,0,C17/C10)</f>
        <v>0</v>
      </c>
      <c r="D18" s="65">
        <f>IF(D10=0,0,D17/D10)</f>
        <v>0</v>
      </c>
      <c r="E18" s="65">
        <f>IF(E10=0,0,E17/E10)</f>
        <v>0</v>
      </c>
      <c r="F18" s="65">
        <f>IF(F10=0,0,F17/F10)</f>
        <v>0</v>
      </c>
      <c r="G18" s="66">
        <f>IF(G10=0,0,G17/G10)</f>
        <v>0</v>
      </c>
      <c r="H18" s="217"/>
      <c r="I18" s="218"/>
      <c r="J18" s="218"/>
      <c r="K18" s="218"/>
      <c r="L18" s="219"/>
    </row>
    <row r="19" spans="1:12" ht="27" customHeight="1">
      <c r="A19" s="26" t="s">
        <v>37</v>
      </c>
      <c r="B19" s="93" t="s">
        <v>101</v>
      </c>
      <c r="C19" s="87">
        <f aca="true" t="shared" si="8" ref="C19:C64">SUM(D19:G19)</f>
        <v>0</v>
      </c>
      <c r="D19" s="51"/>
      <c r="E19" s="51"/>
      <c r="F19" s="51"/>
      <c r="G19" s="52"/>
      <c r="H19" s="90">
        <f aca="true" t="shared" si="9" ref="H19:H64">IF(C19=0,,C19/$C19)</f>
        <v>0</v>
      </c>
      <c r="I19" s="65">
        <f aca="true" t="shared" si="10" ref="I19:I64">IF(D19=0,,D19/$C19)</f>
        <v>0</v>
      </c>
      <c r="J19" s="65">
        <f aca="true" t="shared" si="11" ref="J19:J64">IF(E19=0,,E19/$C19)</f>
        <v>0</v>
      </c>
      <c r="K19" s="65">
        <f aca="true" t="shared" si="12" ref="K19:K64">IF(F19=0,,F19/$C19)</f>
        <v>0</v>
      </c>
      <c r="L19" s="66">
        <f aca="true" t="shared" si="13" ref="L19:L64">IF(G19=0,,G19/$C19)</f>
        <v>0</v>
      </c>
    </row>
    <row r="20" spans="1:12" ht="15" customHeight="1">
      <c r="A20" s="24" t="s">
        <v>38</v>
      </c>
      <c r="B20" s="95" t="s">
        <v>39</v>
      </c>
      <c r="C20" s="88">
        <f t="shared" si="8"/>
        <v>3565.8359999999993</v>
      </c>
      <c r="D20" s="61">
        <f>D10-D17-D19</f>
        <v>0</v>
      </c>
      <c r="E20" s="61">
        <f>E10-E17-E19</f>
        <v>0</v>
      </c>
      <c r="F20" s="61">
        <f>F10-F17-F19</f>
        <v>0</v>
      </c>
      <c r="G20" s="72">
        <f>G10-G17-G19</f>
        <v>3565.8359999999993</v>
      </c>
      <c r="H20" s="90">
        <f t="shared" si="9"/>
        <v>1</v>
      </c>
      <c r="I20" s="65">
        <f t="shared" si="10"/>
        <v>0</v>
      </c>
      <c r="J20" s="65">
        <f t="shared" si="11"/>
        <v>0</v>
      </c>
      <c r="K20" s="65">
        <f t="shared" si="12"/>
        <v>0</v>
      </c>
      <c r="L20" s="66">
        <f t="shared" si="13"/>
        <v>1</v>
      </c>
    </row>
    <row r="21" spans="1:12" ht="15" customHeight="1">
      <c r="A21" s="26" t="s">
        <v>40</v>
      </c>
      <c r="B21" s="96" t="s">
        <v>41</v>
      </c>
      <c r="C21" s="87">
        <f t="shared" si="8"/>
        <v>0</v>
      </c>
      <c r="D21" s="59">
        <f>D22+D37+D44</f>
        <v>0</v>
      </c>
      <c r="E21" s="59">
        <f>E22+E37+E44</f>
        <v>0</v>
      </c>
      <c r="F21" s="59">
        <f>F22+F37+F44</f>
        <v>0</v>
      </c>
      <c r="G21" s="67">
        <f>G22+G37+G44</f>
        <v>0</v>
      </c>
      <c r="H21" s="90">
        <f t="shared" si="9"/>
        <v>0</v>
      </c>
      <c r="I21" s="65">
        <f t="shared" si="10"/>
        <v>0</v>
      </c>
      <c r="J21" s="65">
        <f t="shared" si="11"/>
        <v>0</v>
      </c>
      <c r="K21" s="65">
        <f t="shared" si="12"/>
        <v>0</v>
      </c>
      <c r="L21" s="66">
        <f t="shared" si="13"/>
        <v>0</v>
      </c>
    </row>
    <row r="22" spans="1:12" ht="15" customHeight="1">
      <c r="A22" s="26" t="s">
        <v>43</v>
      </c>
      <c r="B22" s="97" t="s">
        <v>80</v>
      </c>
      <c r="C22" s="87">
        <f t="shared" si="8"/>
        <v>0</v>
      </c>
      <c r="D22" s="59">
        <f>D23+D30</f>
        <v>0</v>
      </c>
      <c r="E22" s="59">
        <f>E23+E30</f>
        <v>0</v>
      </c>
      <c r="F22" s="59">
        <f>F23+F30</f>
        <v>0</v>
      </c>
      <c r="G22" s="67">
        <f>G23+G30</f>
        <v>0</v>
      </c>
      <c r="H22" s="90">
        <f t="shared" si="9"/>
        <v>0</v>
      </c>
      <c r="I22" s="65">
        <f t="shared" si="10"/>
        <v>0</v>
      </c>
      <c r="J22" s="65">
        <f t="shared" si="11"/>
        <v>0</v>
      </c>
      <c r="K22" s="65">
        <f t="shared" si="12"/>
        <v>0</v>
      </c>
      <c r="L22" s="66">
        <f t="shared" si="13"/>
        <v>0</v>
      </c>
    </row>
    <row r="23" spans="1:12" ht="15" customHeight="1">
      <c r="A23" s="26" t="s">
        <v>102</v>
      </c>
      <c r="B23" s="98" t="s">
        <v>87</v>
      </c>
      <c r="C23" s="87">
        <f t="shared" si="8"/>
        <v>0</v>
      </c>
      <c r="D23" s="59">
        <f>SUM(D24:D29)</f>
        <v>0</v>
      </c>
      <c r="E23" s="59">
        <f>SUM(E24:E29)</f>
        <v>0</v>
      </c>
      <c r="F23" s="59">
        <f>SUM(F24:F29)</f>
        <v>0</v>
      </c>
      <c r="G23" s="67">
        <f>SUM(G24:G29)</f>
        <v>0</v>
      </c>
      <c r="H23" s="90">
        <f t="shared" si="9"/>
        <v>0</v>
      </c>
      <c r="I23" s="65">
        <f t="shared" si="10"/>
        <v>0</v>
      </c>
      <c r="J23" s="65">
        <f t="shared" si="11"/>
        <v>0</v>
      </c>
      <c r="K23" s="65">
        <f t="shared" si="12"/>
        <v>0</v>
      </c>
      <c r="L23" s="66">
        <f t="shared" si="13"/>
        <v>0</v>
      </c>
    </row>
    <row r="24" spans="1:12" ht="15" customHeight="1">
      <c r="A24" s="26"/>
      <c r="B24" s="99" t="s">
        <v>81</v>
      </c>
      <c r="C24" s="87">
        <f t="shared" si="8"/>
        <v>0</v>
      </c>
      <c r="D24" s="51"/>
      <c r="E24" s="51"/>
      <c r="F24" s="51"/>
      <c r="G24" s="52"/>
      <c r="H24" s="90">
        <f t="shared" si="9"/>
        <v>0</v>
      </c>
      <c r="I24" s="65">
        <f t="shared" si="10"/>
        <v>0</v>
      </c>
      <c r="J24" s="65">
        <f t="shared" si="11"/>
        <v>0</v>
      </c>
      <c r="K24" s="65">
        <f t="shared" si="12"/>
        <v>0</v>
      </c>
      <c r="L24" s="66">
        <f t="shared" si="13"/>
        <v>0</v>
      </c>
    </row>
    <row r="25" spans="1:12" ht="15" customHeight="1">
      <c r="A25" s="26"/>
      <c r="B25" s="99" t="s">
        <v>82</v>
      </c>
      <c r="C25" s="87">
        <f t="shared" si="8"/>
        <v>0</v>
      </c>
      <c r="D25" s="51"/>
      <c r="E25" s="51"/>
      <c r="F25" s="51"/>
      <c r="G25" s="52"/>
      <c r="H25" s="90">
        <f t="shared" si="9"/>
        <v>0</v>
      </c>
      <c r="I25" s="65">
        <f t="shared" si="10"/>
        <v>0</v>
      </c>
      <c r="J25" s="65">
        <f t="shared" si="11"/>
        <v>0</v>
      </c>
      <c r="K25" s="65">
        <f t="shared" si="12"/>
        <v>0</v>
      </c>
      <c r="L25" s="66">
        <f t="shared" si="13"/>
        <v>0</v>
      </c>
    </row>
    <row r="26" spans="1:12" ht="15" customHeight="1">
      <c r="A26" s="26"/>
      <c r="B26" s="99" t="s">
        <v>83</v>
      </c>
      <c r="C26" s="87">
        <f t="shared" si="8"/>
        <v>0</v>
      </c>
      <c r="D26" s="51"/>
      <c r="E26" s="51"/>
      <c r="F26" s="51"/>
      <c r="G26" s="52"/>
      <c r="H26" s="90">
        <f t="shared" si="9"/>
        <v>0</v>
      </c>
      <c r="I26" s="65">
        <f t="shared" si="10"/>
        <v>0</v>
      </c>
      <c r="J26" s="65">
        <f t="shared" si="11"/>
        <v>0</v>
      </c>
      <c r="K26" s="65">
        <f t="shared" si="12"/>
        <v>0</v>
      </c>
      <c r="L26" s="66">
        <f t="shared" si="13"/>
        <v>0</v>
      </c>
    </row>
    <row r="27" spans="1:12" ht="15" customHeight="1">
      <c r="A27" s="26"/>
      <c r="B27" s="99" t="s">
        <v>84</v>
      </c>
      <c r="C27" s="87">
        <f t="shared" si="8"/>
        <v>0</v>
      </c>
      <c r="D27" s="51"/>
      <c r="E27" s="51"/>
      <c r="F27" s="51"/>
      <c r="G27" s="52"/>
      <c r="H27" s="90">
        <f t="shared" si="9"/>
        <v>0</v>
      </c>
      <c r="I27" s="65">
        <f t="shared" si="10"/>
        <v>0</v>
      </c>
      <c r="J27" s="65">
        <f t="shared" si="11"/>
        <v>0</v>
      </c>
      <c r="K27" s="65">
        <f t="shared" si="12"/>
        <v>0</v>
      </c>
      <c r="L27" s="66">
        <f t="shared" si="13"/>
        <v>0</v>
      </c>
    </row>
    <row r="28" spans="1:12" ht="15" customHeight="1">
      <c r="A28" s="26"/>
      <c r="B28" s="99" t="s">
        <v>85</v>
      </c>
      <c r="C28" s="87">
        <f t="shared" si="8"/>
        <v>0</v>
      </c>
      <c r="D28" s="51"/>
      <c r="E28" s="51"/>
      <c r="F28" s="51"/>
      <c r="G28" s="52"/>
      <c r="H28" s="90">
        <f t="shared" si="9"/>
        <v>0</v>
      </c>
      <c r="I28" s="65">
        <f t="shared" si="10"/>
        <v>0</v>
      </c>
      <c r="J28" s="65">
        <f t="shared" si="11"/>
        <v>0</v>
      </c>
      <c r="K28" s="65">
        <f t="shared" si="12"/>
        <v>0</v>
      </c>
      <c r="L28" s="66">
        <f t="shared" si="13"/>
        <v>0</v>
      </c>
    </row>
    <row r="29" spans="1:12" ht="15" customHeight="1">
      <c r="A29" s="26"/>
      <c r="B29" s="99" t="s">
        <v>86</v>
      </c>
      <c r="C29" s="87">
        <f t="shared" si="8"/>
        <v>0</v>
      </c>
      <c r="D29" s="51"/>
      <c r="E29" s="51"/>
      <c r="F29" s="51"/>
      <c r="G29" s="52"/>
      <c r="H29" s="90">
        <f t="shared" si="9"/>
        <v>0</v>
      </c>
      <c r="I29" s="65">
        <f t="shared" si="10"/>
        <v>0</v>
      </c>
      <c r="J29" s="65">
        <f t="shared" si="11"/>
        <v>0</v>
      </c>
      <c r="K29" s="65">
        <f t="shared" si="12"/>
        <v>0</v>
      </c>
      <c r="L29" s="66">
        <f t="shared" si="13"/>
        <v>0</v>
      </c>
    </row>
    <row r="30" spans="1:12" ht="15" customHeight="1">
      <c r="A30" s="26" t="s">
        <v>103</v>
      </c>
      <c r="B30" s="98" t="s">
        <v>90</v>
      </c>
      <c r="C30" s="87">
        <f t="shared" si="8"/>
        <v>0</v>
      </c>
      <c r="D30" s="59">
        <f>SUM(D31:D36)</f>
        <v>0</v>
      </c>
      <c r="E30" s="59">
        <f>SUM(E31:E36)</f>
        <v>0</v>
      </c>
      <c r="F30" s="59">
        <f>SUM(F31:F36)</f>
        <v>0</v>
      </c>
      <c r="G30" s="67">
        <f>SUM(G31:G36)</f>
        <v>0</v>
      </c>
      <c r="H30" s="90">
        <f t="shared" si="9"/>
        <v>0</v>
      </c>
      <c r="I30" s="65">
        <f t="shared" si="10"/>
        <v>0</v>
      </c>
      <c r="J30" s="65">
        <f t="shared" si="11"/>
        <v>0</v>
      </c>
      <c r="K30" s="65">
        <f t="shared" si="12"/>
        <v>0</v>
      </c>
      <c r="L30" s="66">
        <f t="shared" si="13"/>
        <v>0</v>
      </c>
    </row>
    <row r="31" spans="1:12" ht="15" customHeight="1">
      <c r="A31" s="26"/>
      <c r="B31" s="99" t="s">
        <v>81</v>
      </c>
      <c r="C31" s="87">
        <f t="shared" si="8"/>
        <v>0</v>
      </c>
      <c r="D31" s="51"/>
      <c r="E31" s="51"/>
      <c r="F31" s="51"/>
      <c r="G31" s="52"/>
      <c r="H31" s="90">
        <f t="shared" si="9"/>
        <v>0</v>
      </c>
      <c r="I31" s="65">
        <f t="shared" si="10"/>
        <v>0</v>
      </c>
      <c r="J31" s="65">
        <f t="shared" si="11"/>
        <v>0</v>
      </c>
      <c r="K31" s="65">
        <f t="shared" si="12"/>
        <v>0</v>
      </c>
      <c r="L31" s="66">
        <f t="shared" si="13"/>
        <v>0</v>
      </c>
    </row>
    <row r="32" spans="1:12" ht="15" customHeight="1">
      <c r="A32" s="26"/>
      <c r="B32" s="99" t="s">
        <v>82</v>
      </c>
      <c r="C32" s="87">
        <f t="shared" si="8"/>
        <v>0</v>
      </c>
      <c r="D32" s="51"/>
      <c r="E32" s="51"/>
      <c r="F32" s="51"/>
      <c r="G32" s="52"/>
      <c r="H32" s="90">
        <f t="shared" si="9"/>
        <v>0</v>
      </c>
      <c r="I32" s="65">
        <f t="shared" si="10"/>
        <v>0</v>
      </c>
      <c r="J32" s="65">
        <f t="shared" si="11"/>
        <v>0</v>
      </c>
      <c r="K32" s="65">
        <f t="shared" si="12"/>
        <v>0</v>
      </c>
      <c r="L32" s="66">
        <f t="shared" si="13"/>
        <v>0</v>
      </c>
    </row>
    <row r="33" spans="1:12" ht="15" customHeight="1">
      <c r="A33" s="26"/>
      <c r="B33" s="99" t="s">
        <v>83</v>
      </c>
      <c r="C33" s="87">
        <f t="shared" si="8"/>
        <v>0</v>
      </c>
      <c r="D33" s="51"/>
      <c r="E33" s="51"/>
      <c r="F33" s="51"/>
      <c r="G33" s="52"/>
      <c r="H33" s="90">
        <f t="shared" si="9"/>
        <v>0</v>
      </c>
      <c r="I33" s="65">
        <f t="shared" si="10"/>
        <v>0</v>
      </c>
      <c r="J33" s="65">
        <f t="shared" si="11"/>
        <v>0</v>
      </c>
      <c r="K33" s="65">
        <f t="shared" si="12"/>
        <v>0</v>
      </c>
      <c r="L33" s="66">
        <f t="shared" si="13"/>
        <v>0</v>
      </c>
    </row>
    <row r="34" spans="1:12" ht="15" customHeight="1">
      <c r="A34" s="26"/>
      <c r="B34" s="99" t="s">
        <v>84</v>
      </c>
      <c r="C34" s="87">
        <f t="shared" si="8"/>
        <v>0</v>
      </c>
      <c r="D34" s="51"/>
      <c r="E34" s="51"/>
      <c r="F34" s="51"/>
      <c r="G34" s="52"/>
      <c r="H34" s="90">
        <f t="shared" si="9"/>
        <v>0</v>
      </c>
      <c r="I34" s="65">
        <f t="shared" si="10"/>
        <v>0</v>
      </c>
      <c r="J34" s="65">
        <f t="shared" si="11"/>
        <v>0</v>
      </c>
      <c r="K34" s="65">
        <f t="shared" si="12"/>
        <v>0</v>
      </c>
      <c r="L34" s="66">
        <f t="shared" si="13"/>
        <v>0</v>
      </c>
    </row>
    <row r="35" spans="1:12" ht="15" customHeight="1">
      <c r="A35" s="26"/>
      <c r="B35" s="99" t="s">
        <v>85</v>
      </c>
      <c r="C35" s="87">
        <f t="shared" si="8"/>
        <v>0</v>
      </c>
      <c r="D35" s="51"/>
      <c r="E35" s="51"/>
      <c r="F35" s="51"/>
      <c r="G35" s="52"/>
      <c r="H35" s="90">
        <f t="shared" si="9"/>
        <v>0</v>
      </c>
      <c r="I35" s="65">
        <f t="shared" si="10"/>
        <v>0</v>
      </c>
      <c r="J35" s="65">
        <f t="shared" si="11"/>
        <v>0</v>
      </c>
      <c r="K35" s="65">
        <f t="shared" si="12"/>
        <v>0</v>
      </c>
      <c r="L35" s="66">
        <f t="shared" si="13"/>
        <v>0</v>
      </c>
    </row>
    <row r="36" spans="1:12" ht="15" customHeight="1">
      <c r="A36" s="26"/>
      <c r="B36" s="99" t="s">
        <v>86</v>
      </c>
      <c r="C36" s="87">
        <f t="shared" si="8"/>
        <v>0</v>
      </c>
      <c r="D36" s="51"/>
      <c r="E36" s="51"/>
      <c r="F36" s="51"/>
      <c r="G36" s="52"/>
      <c r="H36" s="90">
        <f t="shared" si="9"/>
        <v>0</v>
      </c>
      <c r="I36" s="65">
        <f t="shared" si="10"/>
        <v>0</v>
      </c>
      <c r="J36" s="65">
        <f t="shared" si="11"/>
        <v>0</v>
      </c>
      <c r="K36" s="65">
        <f t="shared" si="12"/>
        <v>0</v>
      </c>
      <c r="L36" s="66">
        <f t="shared" si="13"/>
        <v>0</v>
      </c>
    </row>
    <row r="37" spans="1:12" ht="15" customHeight="1">
      <c r="A37" s="26" t="s">
        <v>44</v>
      </c>
      <c r="B37" s="100" t="s">
        <v>88</v>
      </c>
      <c r="C37" s="87">
        <f t="shared" si="8"/>
        <v>0</v>
      </c>
      <c r="D37" s="59">
        <f>SUM(D38:D43)</f>
        <v>0</v>
      </c>
      <c r="E37" s="59">
        <f>SUM(E38:E43)</f>
        <v>0</v>
      </c>
      <c r="F37" s="59">
        <f>SUM(F38:F43)</f>
        <v>0</v>
      </c>
      <c r="G37" s="67">
        <f>SUM(G38:G43)</f>
        <v>0</v>
      </c>
      <c r="H37" s="90">
        <f t="shared" si="9"/>
        <v>0</v>
      </c>
      <c r="I37" s="65">
        <f t="shared" si="10"/>
        <v>0</v>
      </c>
      <c r="J37" s="65">
        <f t="shared" si="11"/>
        <v>0</v>
      </c>
      <c r="K37" s="65">
        <f t="shared" si="12"/>
        <v>0</v>
      </c>
      <c r="L37" s="66">
        <f t="shared" si="13"/>
        <v>0</v>
      </c>
    </row>
    <row r="38" spans="1:12" ht="15" customHeight="1">
      <c r="A38" s="26"/>
      <c r="B38" s="99" t="s">
        <v>81</v>
      </c>
      <c r="C38" s="87">
        <f t="shared" si="8"/>
        <v>0</v>
      </c>
      <c r="D38" s="51"/>
      <c r="E38" s="51"/>
      <c r="F38" s="51"/>
      <c r="G38" s="52"/>
      <c r="H38" s="90">
        <f t="shared" si="9"/>
        <v>0</v>
      </c>
      <c r="I38" s="65">
        <f t="shared" si="10"/>
        <v>0</v>
      </c>
      <c r="J38" s="65">
        <f t="shared" si="11"/>
        <v>0</v>
      </c>
      <c r="K38" s="65">
        <f t="shared" si="12"/>
        <v>0</v>
      </c>
      <c r="L38" s="66">
        <f t="shared" si="13"/>
        <v>0</v>
      </c>
    </row>
    <row r="39" spans="1:12" ht="15" customHeight="1">
      <c r="A39" s="26"/>
      <c r="B39" s="99" t="s">
        <v>82</v>
      </c>
      <c r="C39" s="87">
        <f t="shared" si="8"/>
        <v>0</v>
      </c>
      <c r="D39" s="51"/>
      <c r="E39" s="51"/>
      <c r="F39" s="51"/>
      <c r="G39" s="52"/>
      <c r="H39" s="90">
        <f t="shared" si="9"/>
        <v>0</v>
      </c>
      <c r="I39" s="65">
        <f t="shared" si="10"/>
        <v>0</v>
      </c>
      <c r="J39" s="65">
        <f t="shared" si="11"/>
        <v>0</v>
      </c>
      <c r="K39" s="65">
        <f t="shared" si="12"/>
        <v>0</v>
      </c>
      <c r="L39" s="66">
        <f t="shared" si="13"/>
        <v>0</v>
      </c>
    </row>
    <row r="40" spans="1:12" ht="15" customHeight="1">
      <c r="A40" s="26"/>
      <c r="B40" s="99" t="s">
        <v>83</v>
      </c>
      <c r="C40" s="87">
        <f t="shared" si="8"/>
        <v>0</v>
      </c>
      <c r="D40" s="51"/>
      <c r="E40" s="51"/>
      <c r="F40" s="51"/>
      <c r="G40" s="52"/>
      <c r="H40" s="90">
        <f t="shared" si="9"/>
        <v>0</v>
      </c>
      <c r="I40" s="65">
        <f t="shared" si="10"/>
        <v>0</v>
      </c>
      <c r="J40" s="65">
        <f t="shared" si="11"/>
        <v>0</v>
      </c>
      <c r="K40" s="65">
        <f t="shared" si="12"/>
        <v>0</v>
      </c>
      <c r="L40" s="66">
        <f t="shared" si="13"/>
        <v>0</v>
      </c>
    </row>
    <row r="41" spans="1:12" ht="15" customHeight="1">
      <c r="A41" s="26"/>
      <c r="B41" s="99" t="s">
        <v>84</v>
      </c>
      <c r="C41" s="87">
        <f t="shared" si="8"/>
        <v>0</v>
      </c>
      <c r="D41" s="51"/>
      <c r="E41" s="51"/>
      <c r="F41" s="51"/>
      <c r="G41" s="52"/>
      <c r="H41" s="90">
        <f t="shared" si="9"/>
        <v>0</v>
      </c>
      <c r="I41" s="65">
        <f t="shared" si="10"/>
        <v>0</v>
      </c>
      <c r="J41" s="65">
        <f t="shared" si="11"/>
        <v>0</v>
      </c>
      <c r="K41" s="65">
        <f t="shared" si="12"/>
        <v>0</v>
      </c>
      <c r="L41" s="66">
        <f t="shared" si="13"/>
        <v>0</v>
      </c>
    </row>
    <row r="42" spans="1:12" ht="15" customHeight="1">
      <c r="A42" s="26"/>
      <c r="B42" s="99" t="s">
        <v>85</v>
      </c>
      <c r="C42" s="87">
        <f t="shared" si="8"/>
        <v>0</v>
      </c>
      <c r="D42" s="51"/>
      <c r="E42" s="51"/>
      <c r="F42" s="51"/>
      <c r="G42" s="52"/>
      <c r="H42" s="90">
        <f t="shared" si="9"/>
        <v>0</v>
      </c>
      <c r="I42" s="65">
        <f t="shared" si="10"/>
        <v>0</v>
      </c>
      <c r="J42" s="65">
        <f t="shared" si="11"/>
        <v>0</v>
      </c>
      <c r="K42" s="65">
        <f t="shared" si="12"/>
        <v>0</v>
      </c>
      <c r="L42" s="66">
        <f t="shared" si="13"/>
        <v>0</v>
      </c>
    </row>
    <row r="43" spans="1:12" ht="15" customHeight="1">
      <c r="A43" s="26"/>
      <c r="B43" s="99" t="s">
        <v>86</v>
      </c>
      <c r="C43" s="87">
        <f t="shared" si="8"/>
        <v>0</v>
      </c>
      <c r="D43" s="51"/>
      <c r="E43" s="51"/>
      <c r="F43" s="51"/>
      <c r="G43" s="52"/>
      <c r="H43" s="90">
        <f t="shared" si="9"/>
        <v>0</v>
      </c>
      <c r="I43" s="65">
        <f t="shared" si="10"/>
        <v>0</v>
      </c>
      <c r="J43" s="65">
        <f t="shared" si="11"/>
        <v>0</v>
      </c>
      <c r="K43" s="65">
        <f t="shared" si="12"/>
        <v>0</v>
      </c>
      <c r="L43" s="66">
        <f t="shared" si="13"/>
        <v>0</v>
      </c>
    </row>
    <row r="44" spans="1:12" ht="15" customHeight="1">
      <c r="A44" s="26" t="s">
        <v>45</v>
      </c>
      <c r="B44" s="16" t="s">
        <v>130</v>
      </c>
      <c r="C44" s="87">
        <f t="shared" si="8"/>
        <v>0</v>
      </c>
      <c r="D44" s="59">
        <f>SUM(D45:D50)</f>
        <v>0</v>
      </c>
      <c r="E44" s="59">
        <f>SUM(E45:E50)</f>
        <v>0</v>
      </c>
      <c r="F44" s="59">
        <f>SUM(F45:F50)</f>
        <v>0</v>
      </c>
      <c r="G44" s="67">
        <f>SUM(G45:G50)</f>
        <v>0</v>
      </c>
      <c r="H44" s="90">
        <f t="shared" si="9"/>
        <v>0</v>
      </c>
      <c r="I44" s="65">
        <f t="shared" si="10"/>
        <v>0</v>
      </c>
      <c r="J44" s="65">
        <f t="shared" si="11"/>
        <v>0</v>
      </c>
      <c r="K44" s="65">
        <f t="shared" si="12"/>
        <v>0</v>
      </c>
      <c r="L44" s="66">
        <f t="shared" si="13"/>
        <v>0</v>
      </c>
    </row>
    <row r="45" spans="1:12" ht="15" customHeight="1">
      <c r="A45" s="26"/>
      <c r="B45" s="99" t="s">
        <v>81</v>
      </c>
      <c r="C45" s="87">
        <f t="shared" si="8"/>
        <v>0</v>
      </c>
      <c r="D45" s="51"/>
      <c r="E45" s="51"/>
      <c r="F45" s="51"/>
      <c r="G45" s="52"/>
      <c r="H45" s="90">
        <f t="shared" si="9"/>
        <v>0</v>
      </c>
      <c r="I45" s="65">
        <f t="shared" si="10"/>
        <v>0</v>
      </c>
      <c r="J45" s="65">
        <f t="shared" si="11"/>
        <v>0</v>
      </c>
      <c r="K45" s="65">
        <f t="shared" si="12"/>
        <v>0</v>
      </c>
      <c r="L45" s="66">
        <f t="shared" si="13"/>
        <v>0</v>
      </c>
    </row>
    <row r="46" spans="1:12" ht="15" customHeight="1">
      <c r="A46" s="26"/>
      <c r="B46" s="99" t="s">
        <v>82</v>
      </c>
      <c r="C46" s="87">
        <f t="shared" si="8"/>
        <v>0</v>
      </c>
      <c r="D46" s="51"/>
      <c r="E46" s="51"/>
      <c r="F46" s="51"/>
      <c r="G46" s="52"/>
      <c r="H46" s="90">
        <f t="shared" si="9"/>
        <v>0</v>
      </c>
      <c r="I46" s="65">
        <f t="shared" si="10"/>
        <v>0</v>
      </c>
      <c r="J46" s="65">
        <f t="shared" si="11"/>
        <v>0</v>
      </c>
      <c r="K46" s="65">
        <f t="shared" si="12"/>
        <v>0</v>
      </c>
      <c r="L46" s="66">
        <f t="shared" si="13"/>
        <v>0</v>
      </c>
    </row>
    <row r="47" spans="1:12" ht="15" customHeight="1">
      <c r="A47" s="26"/>
      <c r="B47" s="99" t="s">
        <v>83</v>
      </c>
      <c r="C47" s="87">
        <f t="shared" si="8"/>
        <v>0</v>
      </c>
      <c r="D47" s="51"/>
      <c r="E47" s="51"/>
      <c r="F47" s="51"/>
      <c r="G47" s="52"/>
      <c r="H47" s="90">
        <f t="shared" si="9"/>
        <v>0</v>
      </c>
      <c r="I47" s="65">
        <f t="shared" si="10"/>
        <v>0</v>
      </c>
      <c r="J47" s="65">
        <f t="shared" si="11"/>
        <v>0</v>
      </c>
      <c r="K47" s="65">
        <f t="shared" si="12"/>
        <v>0</v>
      </c>
      <c r="L47" s="66">
        <f t="shared" si="13"/>
        <v>0</v>
      </c>
    </row>
    <row r="48" spans="1:12" ht="15" customHeight="1">
      <c r="A48" s="26"/>
      <c r="B48" s="99" t="s">
        <v>84</v>
      </c>
      <c r="C48" s="87">
        <f t="shared" si="8"/>
        <v>0</v>
      </c>
      <c r="D48" s="51"/>
      <c r="E48" s="51"/>
      <c r="F48" s="51"/>
      <c r="G48" s="52"/>
      <c r="H48" s="90">
        <f t="shared" si="9"/>
        <v>0</v>
      </c>
      <c r="I48" s="65">
        <f t="shared" si="10"/>
        <v>0</v>
      </c>
      <c r="J48" s="65">
        <f t="shared" si="11"/>
        <v>0</v>
      </c>
      <c r="K48" s="65">
        <f t="shared" si="12"/>
        <v>0</v>
      </c>
      <c r="L48" s="66">
        <f t="shared" si="13"/>
        <v>0</v>
      </c>
    </row>
    <row r="49" spans="1:12" ht="15" customHeight="1">
      <c r="A49" s="26"/>
      <c r="B49" s="99" t="s">
        <v>85</v>
      </c>
      <c r="C49" s="87">
        <f t="shared" si="8"/>
        <v>0</v>
      </c>
      <c r="D49" s="51"/>
      <c r="E49" s="51"/>
      <c r="F49" s="51"/>
      <c r="G49" s="52"/>
      <c r="H49" s="90">
        <f t="shared" si="9"/>
        <v>0</v>
      </c>
      <c r="I49" s="65">
        <f t="shared" si="10"/>
        <v>0</v>
      </c>
      <c r="J49" s="65">
        <f t="shared" si="11"/>
        <v>0</v>
      </c>
      <c r="K49" s="65">
        <f t="shared" si="12"/>
        <v>0</v>
      </c>
      <c r="L49" s="66">
        <f t="shared" si="13"/>
        <v>0</v>
      </c>
    </row>
    <row r="50" spans="1:12" ht="15" customHeight="1">
      <c r="A50" s="26"/>
      <c r="B50" s="99" t="s">
        <v>86</v>
      </c>
      <c r="C50" s="87">
        <f t="shared" si="8"/>
        <v>0</v>
      </c>
      <c r="D50" s="51"/>
      <c r="E50" s="51"/>
      <c r="F50" s="51"/>
      <c r="G50" s="52"/>
      <c r="H50" s="90">
        <f t="shared" si="9"/>
        <v>0</v>
      </c>
      <c r="I50" s="65">
        <f t="shared" si="10"/>
        <v>0</v>
      </c>
      <c r="J50" s="65">
        <f t="shared" si="11"/>
        <v>0</v>
      </c>
      <c r="K50" s="65">
        <f t="shared" si="12"/>
        <v>0</v>
      </c>
      <c r="L50" s="66">
        <f t="shared" si="13"/>
        <v>0</v>
      </c>
    </row>
    <row r="51" spans="1:12" ht="15" customHeight="1">
      <c r="A51" s="26" t="s">
        <v>46</v>
      </c>
      <c r="B51" s="96" t="s">
        <v>47</v>
      </c>
      <c r="C51" s="87">
        <f t="shared" si="8"/>
        <v>3565.8359999999993</v>
      </c>
      <c r="D51" s="59">
        <f>D52+D56+D57</f>
        <v>0</v>
      </c>
      <c r="E51" s="59">
        <f>E52+E56+E57</f>
        <v>0</v>
      </c>
      <c r="F51" s="59">
        <f>F52+F56+F57</f>
        <v>0</v>
      </c>
      <c r="G51" s="67">
        <f>G52+G56+G57</f>
        <v>3565.8359999999993</v>
      </c>
      <c r="H51" s="90">
        <f t="shared" si="9"/>
        <v>1</v>
      </c>
      <c r="I51" s="65">
        <f t="shared" si="10"/>
        <v>0</v>
      </c>
      <c r="J51" s="65">
        <f t="shared" si="11"/>
        <v>0</v>
      </c>
      <c r="K51" s="65">
        <f t="shared" si="12"/>
        <v>0</v>
      </c>
      <c r="L51" s="66">
        <f t="shared" si="13"/>
        <v>1</v>
      </c>
    </row>
    <row r="52" spans="1:12" ht="15" customHeight="1">
      <c r="A52" s="27" t="s">
        <v>48</v>
      </c>
      <c r="B52" s="97" t="s">
        <v>49</v>
      </c>
      <c r="C52" s="87">
        <f t="shared" si="8"/>
        <v>0</v>
      </c>
      <c r="D52" s="59">
        <f>D53+D54+D55</f>
        <v>0</v>
      </c>
      <c r="E52" s="59">
        <f>E53+E54+E55</f>
        <v>0</v>
      </c>
      <c r="F52" s="59">
        <f>F53+F54+F55</f>
        <v>0</v>
      </c>
      <c r="G52" s="67">
        <f>G53+G54+G55</f>
        <v>0</v>
      </c>
      <c r="H52" s="90">
        <f t="shared" si="9"/>
        <v>0</v>
      </c>
      <c r="I52" s="65">
        <f t="shared" si="10"/>
        <v>0</v>
      </c>
      <c r="J52" s="65">
        <f t="shared" si="11"/>
        <v>0</v>
      </c>
      <c r="K52" s="65">
        <f t="shared" si="12"/>
        <v>0</v>
      </c>
      <c r="L52" s="66">
        <f t="shared" si="13"/>
        <v>0</v>
      </c>
    </row>
    <row r="53" spans="1:12" ht="15" customHeight="1">
      <c r="A53" s="27" t="s">
        <v>50</v>
      </c>
      <c r="B53" s="101" t="s">
        <v>51</v>
      </c>
      <c r="C53" s="87">
        <f t="shared" si="8"/>
        <v>0</v>
      </c>
      <c r="D53" s="51"/>
      <c r="E53" s="51"/>
      <c r="F53" s="51"/>
      <c r="G53" s="52"/>
      <c r="H53" s="90">
        <f t="shared" si="9"/>
        <v>0</v>
      </c>
      <c r="I53" s="65">
        <f t="shared" si="10"/>
        <v>0</v>
      </c>
      <c r="J53" s="65">
        <f t="shared" si="11"/>
        <v>0</v>
      </c>
      <c r="K53" s="65">
        <f t="shared" si="12"/>
        <v>0</v>
      </c>
      <c r="L53" s="66">
        <f t="shared" si="13"/>
        <v>0</v>
      </c>
    </row>
    <row r="54" spans="1:12" ht="15" customHeight="1">
      <c r="A54" s="27" t="s">
        <v>52</v>
      </c>
      <c r="B54" s="101" t="s">
        <v>53</v>
      </c>
      <c r="C54" s="87">
        <f t="shared" si="8"/>
        <v>0</v>
      </c>
      <c r="D54" s="51"/>
      <c r="E54" s="51"/>
      <c r="F54" s="51"/>
      <c r="G54" s="52"/>
      <c r="H54" s="90">
        <f t="shared" si="9"/>
        <v>0</v>
      </c>
      <c r="I54" s="65">
        <f t="shared" si="10"/>
        <v>0</v>
      </c>
      <c r="J54" s="65">
        <f t="shared" si="11"/>
        <v>0</v>
      </c>
      <c r="K54" s="65">
        <f t="shared" si="12"/>
        <v>0</v>
      </c>
      <c r="L54" s="66">
        <f t="shared" si="13"/>
        <v>0</v>
      </c>
    </row>
    <row r="55" spans="1:12" ht="15" customHeight="1">
      <c r="A55" s="27" t="s">
        <v>54</v>
      </c>
      <c r="B55" s="101" t="s">
        <v>55</v>
      </c>
      <c r="C55" s="87">
        <f t="shared" si="8"/>
        <v>0</v>
      </c>
      <c r="D55" s="51"/>
      <c r="E55" s="51"/>
      <c r="F55" s="51"/>
      <c r="G55" s="52"/>
      <c r="H55" s="90">
        <f t="shared" si="9"/>
        <v>0</v>
      </c>
      <c r="I55" s="65">
        <f t="shared" si="10"/>
        <v>0</v>
      </c>
      <c r="J55" s="65">
        <f t="shared" si="11"/>
        <v>0</v>
      </c>
      <c r="K55" s="65">
        <f t="shared" si="12"/>
        <v>0</v>
      </c>
      <c r="L55" s="66">
        <f t="shared" si="13"/>
        <v>0</v>
      </c>
    </row>
    <row r="56" spans="1:12" ht="15" customHeight="1">
      <c r="A56" s="27" t="s">
        <v>56</v>
      </c>
      <c r="B56" s="97" t="s">
        <v>91</v>
      </c>
      <c r="C56" s="87">
        <f t="shared" si="8"/>
        <v>3534.9769999999994</v>
      </c>
      <c r="D56" s="51">
        <f>D12</f>
        <v>0</v>
      </c>
      <c r="E56" s="51"/>
      <c r="F56" s="51"/>
      <c r="G56" s="52">
        <f>C20-D56-G60</f>
        <v>3534.9769999999994</v>
      </c>
      <c r="H56" s="90">
        <f t="shared" si="9"/>
        <v>1</v>
      </c>
      <c r="I56" s="65">
        <f t="shared" si="10"/>
        <v>0</v>
      </c>
      <c r="J56" s="65">
        <f t="shared" si="11"/>
        <v>0</v>
      </c>
      <c r="K56" s="65">
        <f t="shared" si="12"/>
        <v>0</v>
      </c>
      <c r="L56" s="66">
        <f t="shared" si="13"/>
        <v>1</v>
      </c>
    </row>
    <row r="57" spans="1:12" ht="15" customHeight="1">
      <c r="A57" s="27" t="s">
        <v>57</v>
      </c>
      <c r="B57" s="97" t="s">
        <v>58</v>
      </c>
      <c r="C57" s="87">
        <f t="shared" si="8"/>
        <v>30.858999999999998</v>
      </c>
      <c r="D57" s="59">
        <f>D58+D59</f>
        <v>0</v>
      </c>
      <c r="E57" s="59">
        <f>E58+E59</f>
        <v>0</v>
      </c>
      <c r="F57" s="59">
        <f>F58+F59</f>
        <v>0</v>
      </c>
      <c r="G57" s="67">
        <f>G58+G59</f>
        <v>30.858999999999998</v>
      </c>
      <c r="H57" s="90">
        <f t="shared" si="9"/>
        <v>1</v>
      </c>
      <c r="I57" s="65">
        <f t="shared" si="10"/>
        <v>0</v>
      </c>
      <c r="J57" s="65">
        <f t="shared" si="11"/>
        <v>0</v>
      </c>
      <c r="K57" s="65">
        <f t="shared" si="12"/>
        <v>0</v>
      </c>
      <c r="L57" s="66">
        <f t="shared" si="13"/>
        <v>1</v>
      </c>
    </row>
    <row r="58" spans="1:12" ht="15" customHeight="1">
      <c r="A58" s="27" t="s">
        <v>105</v>
      </c>
      <c r="B58" s="101" t="s">
        <v>104</v>
      </c>
      <c r="C58" s="87">
        <f t="shared" si="8"/>
        <v>0</v>
      </c>
      <c r="D58" s="51"/>
      <c r="E58" s="51"/>
      <c r="F58" s="51"/>
      <c r="G58" s="52"/>
      <c r="H58" s="90">
        <f t="shared" si="9"/>
        <v>0</v>
      </c>
      <c r="I58" s="65">
        <f t="shared" si="10"/>
        <v>0</v>
      </c>
      <c r="J58" s="65">
        <f t="shared" si="11"/>
        <v>0</v>
      </c>
      <c r="K58" s="65">
        <f t="shared" si="12"/>
        <v>0</v>
      </c>
      <c r="L58" s="66">
        <f t="shared" si="13"/>
        <v>0</v>
      </c>
    </row>
    <row r="59" spans="1:12" ht="15" customHeight="1">
      <c r="A59" s="27" t="s">
        <v>106</v>
      </c>
      <c r="B59" s="101" t="s">
        <v>58</v>
      </c>
      <c r="C59" s="87">
        <f t="shared" si="8"/>
        <v>30.858999999999998</v>
      </c>
      <c r="D59" s="59">
        <f>D60+D61+D62+D63</f>
        <v>0</v>
      </c>
      <c r="E59" s="59">
        <f>E60+E61+E62+E63</f>
        <v>0</v>
      </c>
      <c r="F59" s="59">
        <f>F60+F61+F62+F63</f>
        <v>0</v>
      </c>
      <c r="G59" s="67">
        <f>G60+G61+G62+G63</f>
        <v>30.858999999999998</v>
      </c>
      <c r="H59" s="90">
        <f t="shared" si="9"/>
        <v>1</v>
      </c>
      <c r="I59" s="65">
        <f t="shared" si="10"/>
        <v>0</v>
      </c>
      <c r="J59" s="65">
        <f t="shared" si="11"/>
        <v>0</v>
      </c>
      <c r="K59" s="65">
        <f t="shared" si="12"/>
        <v>0</v>
      </c>
      <c r="L59" s="66">
        <f t="shared" si="13"/>
        <v>1</v>
      </c>
    </row>
    <row r="60" spans="1:12" ht="40.5" customHeight="1">
      <c r="A60" s="27"/>
      <c r="B60" s="102" t="s">
        <v>108</v>
      </c>
      <c r="C60" s="87">
        <f t="shared" si="8"/>
        <v>30.858999999999998</v>
      </c>
      <c r="D60" s="51"/>
      <c r="E60" s="51"/>
      <c r="F60" s="51"/>
      <c r="G60" s="52">
        <f>Баланс_электрической_энергии!C59</f>
        <v>30.858999999999998</v>
      </c>
      <c r="H60" s="90">
        <f t="shared" si="9"/>
        <v>1</v>
      </c>
      <c r="I60" s="65">
        <f t="shared" si="10"/>
        <v>0</v>
      </c>
      <c r="J60" s="65">
        <f t="shared" si="11"/>
        <v>0</v>
      </c>
      <c r="K60" s="65">
        <f t="shared" si="12"/>
        <v>0</v>
      </c>
      <c r="L60" s="66">
        <f t="shared" si="13"/>
        <v>1</v>
      </c>
    </row>
    <row r="61" spans="1:12" ht="40.5" customHeight="1">
      <c r="A61" s="27"/>
      <c r="B61" s="102" t="s">
        <v>109</v>
      </c>
      <c r="C61" s="87">
        <f t="shared" si="8"/>
        <v>0</v>
      </c>
      <c r="D61" s="51"/>
      <c r="E61" s="51"/>
      <c r="F61" s="51"/>
      <c r="G61" s="52"/>
      <c r="H61" s="90">
        <f t="shared" si="9"/>
        <v>0</v>
      </c>
      <c r="I61" s="65">
        <f t="shared" si="10"/>
        <v>0</v>
      </c>
      <c r="J61" s="65">
        <f t="shared" si="11"/>
        <v>0</v>
      </c>
      <c r="K61" s="65">
        <f t="shared" si="12"/>
        <v>0</v>
      </c>
      <c r="L61" s="66">
        <f t="shared" si="13"/>
        <v>0</v>
      </c>
    </row>
    <row r="62" spans="1:12" ht="40.5" customHeight="1">
      <c r="A62" s="27"/>
      <c r="B62" s="102" t="s">
        <v>110</v>
      </c>
      <c r="C62" s="87">
        <f t="shared" si="8"/>
        <v>0</v>
      </c>
      <c r="D62" s="51"/>
      <c r="E62" s="51"/>
      <c r="F62" s="51"/>
      <c r="G62" s="52"/>
      <c r="H62" s="90">
        <f t="shared" si="9"/>
        <v>0</v>
      </c>
      <c r="I62" s="65">
        <f t="shared" si="10"/>
        <v>0</v>
      </c>
      <c r="J62" s="65">
        <f t="shared" si="11"/>
        <v>0</v>
      </c>
      <c r="K62" s="65">
        <f t="shared" si="12"/>
        <v>0</v>
      </c>
      <c r="L62" s="66">
        <f t="shared" si="13"/>
        <v>0</v>
      </c>
    </row>
    <row r="63" spans="1:12" ht="40.5" customHeight="1">
      <c r="A63" s="27"/>
      <c r="B63" s="102" t="s">
        <v>111</v>
      </c>
      <c r="C63" s="87">
        <f t="shared" si="8"/>
        <v>0</v>
      </c>
      <c r="D63" s="51"/>
      <c r="E63" s="51"/>
      <c r="F63" s="51"/>
      <c r="G63" s="52"/>
      <c r="H63" s="90">
        <f t="shared" si="9"/>
        <v>0</v>
      </c>
      <c r="I63" s="65">
        <f t="shared" si="10"/>
        <v>0</v>
      </c>
      <c r="J63" s="65">
        <f t="shared" si="11"/>
        <v>0</v>
      </c>
      <c r="K63" s="65">
        <f t="shared" si="12"/>
        <v>0</v>
      </c>
      <c r="L63" s="66">
        <f t="shared" si="13"/>
        <v>0</v>
      </c>
    </row>
    <row r="64" spans="1:12" ht="15" customHeight="1">
      <c r="A64" s="27" t="s">
        <v>59</v>
      </c>
      <c r="B64" s="103" t="s">
        <v>60</v>
      </c>
      <c r="C64" s="88">
        <f t="shared" si="8"/>
        <v>3565.8359999999993</v>
      </c>
      <c r="D64" s="61">
        <f>D51+D21</f>
        <v>0</v>
      </c>
      <c r="E64" s="61">
        <f>E51+E21</f>
        <v>0</v>
      </c>
      <c r="F64" s="61">
        <f>F51+F21</f>
        <v>0</v>
      </c>
      <c r="G64" s="72">
        <f>G51+G21</f>
        <v>3565.8359999999993</v>
      </c>
      <c r="H64" s="90">
        <f t="shared" si="9"/>
        <v>1</v>
      </c>
      <c r="I64" s="65">
        <f t="shared" si="10"/>
        <v>0</v>
      </c>
      <c r="J64" s="65">
        <f t="shared" si="11"/>
        <v>0</v>
      </c>
      <c r="K64" s="65">
        <f t="shared" si="12"/>
        <v>0</v>
      </c>
      <c r="L64" s="66">
        <f t="shared" si="13"/>
        <v>1</v>
      </c>
    </row>
    <row r="65" spans="1:12" ht="15" customHeight="1" thickBot="1">
      <c r="A65" s="28" t="s">
        <v>61</v>
      </c>
      <c r="B65" s="104" t="s">
        <v>62</v>
      </c>
      <c r="C65" s="89" t="str">
        <f>IF(ROUND(C20-C64,3)=0,"ОК","ОШИБКА")</f>
        <v>ОК</v>
      </c>
      <c r="D65" s="82" t="str">
        <f>IF(ROUND(D20-D64,3)=0,"ОК","ОШИБКА")</f>
        <v>ОК</v>
      </c>
      <c r="E65" s="82" t="str">
        <f>IF(ROUND(E20-E64,3)=0,"ОК","ОШИБКА")</f>
        <v>ОК</v>
      </c>
      <c r="F65" s="82" t="str">
        <f>IF(ROUND(F20-F64,3)=0,"ОК","ОШИБКА")</f>
        <v>ОК</v>
      </c>
      <c r="G65" s="83" t="str">
        <f>IF(ROUND(G20-G64,3)=0,"ОК","ОШИБКА")</f>
        <v>ОК</v>
      </c>
      <c r="H65" s="211"/>
      <c r="I65" s="212"/>
      <c r="J65" s="212"/>
      <c r="K65" s="212"/>
      <c r="L65" s="213"/>
    </row>
    <row r="66" spans="1:12" ht="15" customHeight="1">
      <c r="A66" s="84"/>
      <c r="B66" s="43"/>
      <c r="C66" s="70"/>
      <c r="D66" s="70"/>
      <c r="E66" s="70"/>
      <c r="F66" s="70"/>
      <c r="G66" s="70"/>
      <c r="H66" s="70"/>
      <c r="I66" s="70"/>
      <c r="J66" s="70"/>
      <c r="K66" s="70"/>
      <c r="L66" s="70"/>
    </row>
    <row r="67" spans="1:12" ht="15" customHeight="1">
      <c r="A67" s="69"/>
      <c r="B67" s="189" t="s">
        <v>176</v>
      </c>
      <c r="C67" s="189"/>
      <c r="D67" s="189"/>
      <c r="E67" s="190" t="s">
        <v>196</v>
      </c>
      <c r="F67" s="190"/>
      <c r="G67" s="70"/>
      <c r="H67" s="70"/>
      <c r="I67" s="70"/>
      <c r="J67" s="70"/>
      <c r="K67" s="70"/>
      <c r="L67" s="70"/>
    </row>
    <row r="68" spans="1:12" ht="15" customHeight="1" thickBot="1">
      <c r="A68" s="69"/>
      <c r="B68" s="43"/>
      <c r="C68" s="70"/>
      <c r="D68" s="70"/>
      <c r="E68" s="70"/>
      <c r="F68" s="70"/>
      <c r="G68" s="70"/>
      <c r="H68" s="70"/>
      <c r="I68" s="70"/>
      <c r="J68" s="70"/>
      <c r="K68" s="70"/>
      <c r="L68" s="70"/>
    </row>
    <row r="69" spans="1:12" ht="15" customHeight="1" thickBot="1">
      <c r="A69" s="223" t="s">
        <v>128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5"/>
    </row>
    <row r="70" spans="1:12" ht="15">
      <c r="A70" s="214" t="s">
        <v>12</v>
      </c>
      <c r="B70" s="216" t="s">
        <v>13</v>
      </c>
      <c r="C70" s="214" t="s">
        <v>14</v>
      </c>
      <c r="D70" s="215"/>
      <c r="E70" s="215"/>
      <c r="F70" s="215"/>
      <c r="G70" s="216"/>
      <c r="H70" s="214" t="s">
        <v>15</v>
      </c>
      <c r="I70" s="215"/>
      <c r="J70" s="215"/>
      <c r="K70" s="215"/>
      <c r="L70" s="216"/>
    </row>
    <row r="71" spans="1:12" ht="15">
      <c r="A71" s="207"/>
      <c r="B71" s="206"/>
      <c r="C71" s="117" t="s">
        <v>16</v>
      </c>
      <c r="D71" s="118" t="s">
        <v>17</v>
      </c>
      <c r="E71" s="118" t="s">
        <v>18</v>
      </c>
      <c r="F71" s="118" t="s">
        <v>19</v>
      </c>
      <c r="G71" s="119" t="s">
        <v>20</v>
      </c>
      <c r="H71" s="117" t="s">
        <v>16</v>
      </c>
      <c r="I71" s="118" t="s">
        <v>17</v>
      </c>
      <c r="J71" s="118" t="s">
        <v>18</v>
      </c>
      <c r="K71" s="118" t="s">
        <v>19</v>
      </c>
      <c r="L71" s="119" t="s">
        <v>20</v>
      </c>
    </row>
    <row r="72" spans="1:12" ht="15">
      <c r="A72" s="117">
        <v>1</v>
      </c>
      <c r="B72" s="119">
        <v>2</v>
      </c>
      <c r="C72" s="117">
        <v>3</v>
      </c>
      <c r="D72" s="118">
        <v>4</v>
      </c>
      <c r="E72" s="118">
        <v>5</v>
      </c>
      <c r="F72" s="118">
        <v>6</v>
      </c>
      <c r="G72" s="119">
        <v>7</v>
      </c>
      <c r="H72" s="117">
        <v>8</v>
      </c>
      <c r="I72" s="118">
        <v>9</v>
      </c>
      <c r="J72" s="118">
        <v>10</v>
      </c>
      <c r="K72" s="118">
        <v>11</v>
      </c>
      <c r="L72" s="119">
        <v>12</v>
      </c>
    </row>
    <row r="73" spans="1:12" ht="15" customHeight="1">
      <c r="A73" s="23" t="s">
        <v>21</v>
      </c>
      <c r="B73" s="91" t="s">
        <v>22</v>
      </c>
      <c r="C73" s="88">
        <f>SUM(D73:G73)</f>
        <v>3710</v>
      </c>
      <c r="D73" s="51"/>
      <c r="E73" s="51"/>
      <c r="F73" s="51"/>
      <c r="G73" s="52">
        <f>Баланс_электрической_энергии!C73</f>
        <v>3710</v>
      </c>
      <c r="H73" s="90">
        <f aca="true" t="shared" si="14" ref="H73:L74">IF(C73=0,,C73/$C73)</f>
        <v>1</v>
      </c>
      <c r="I73" s="65">
        <f t="shared" si="14"/>
        <v>0</v>
      </c>
      <c r="J73" s="65">
        <f t="shared" si="14"/>
        <v>0</v>
      </c>
      <c r="K73" s="65">
        <f t="shared" si="14"/>
        <v>0</v>
      </c>
      <c r="L73" s="66">
        <f t="shared" si="14"/>
        <v>1</v>
      </c>
    </row>
    <row r="74" spans="1:12" ht="15" customHeight="1">
      <c r="A74" s="24" t="s">
        <v>23</v>
      </c>
      <c r="B74" s="92" t="s">
        <v>24</v>
      </c>
      <c r="C74" s="88">
        <f>SUM(D74:G74)</f>
        <v>36.436</v>
      </c>
      <c r="D74" s="51"/>
      <c r="E74" s="51"/>
      <c r="F74" s="51"/>
      <c r="G74" s="52">
        <f>Баланс_электрической_энергии!C74</f>
        <v>36.436</v>
      </c>
      <c r="H74" s="90">
        <f t="shared" si="14"/>
        <v>1</v>
      </c>
      <c r="I74" s="65">
        <f t="shared" si="14"/>
        <v>0</v>
      </c>
      <c r="J74" s="65">
        <f t="shared" si="14"/>
        <v>0</v>
      </c>
      <c r="K74" s="65">
        <f t="shared" si="14"/>
        <v>0</v>
      </c>
      <c r="L74" s="66">
        <f t="shared" si="14"/>
        <v>1</v>
      </c>
    </row>
    <row r="75" spans="1:12" ht="15" customHeight="1">
      <c r="A75" s="25" t="s">
        <v>25</v>
      </c>
      <c r="B75" s="93" t="s">
        <v>26</v>
      </c>
      <c r="C75" s="90">
        <f>IF(C73=0,0,C74/C73)</f>
        <v>0.009821024258760108</v>
      </c>
      <c r="D75" s="65">
        <f>IF(D73=0,0,D74/D73)</f>
        <v>0</v>
      </c>
      <c r="E75" s="65">
        <f>IF(E73=0,0,E74/E73)</f>
        <v>0</v>
      </c>
      <c r="F75" s="65">
        <f>IF(F73=0,0,F74/F73)</f>
        <v>0</v>
      </c>
      <c r="G75" s="66">
        <f>IF(G73=0,0,G74/G73)</f>
        <v>0.009821024258760108</v>
      </c>
      <c r="H75" s="217"/>
      <c r="I75" s="218"/>
      <c r="J75" s="218"/>
      <c r="K75" s="218"/>
      <c r="L75" s="219"/>
    </row>
    <row r="76" spans="1:12" ht="15" customHeight="1">
      <c r="A76" s="24" t="s">
        <v>27</v>
      </c>
      <c r="B76" s="91" t="s">
        <v>28</v>
      </c>
      <c r="C76" s="88">
        <f aca="true" t="shared" si="15" ref="C76:C83">SUM(D76:G76)</f>
        <v>3673.564</v>
      </c>
      <c r="D76" s="59">
        <f>SUM(D77:D79)</f>
        <v>0</v>
      </c>
      <c r="E76" s="59">
        <f>SUM(E77:E79)</f>
        <v>0</v>
      </c>
      <c r="F76" s="59">
        <f>SUM(F77:F79)</f>
        <v>0</v>
      </c>
      <c r="G76" s="67">
        <f>SUM(G77:G79)</f>
        <v>3673.564</v>
      </c>
      <c r="H76" s="90">
        <f aca="true" t="shared" si="16" ref="H76:H83">IF(C76=0,,C76/$C76)</f>
        <v>1</v>
      </c>
      <c r="I76" s="65">
        <f aca="true" t="shared" si="17" ref="I76:I83">IF(D76=0,,D76/$C76)</f>
        <v>0</v>
      </c>
      <c r="J76" s="65">
        <f aca="true" t="shared" si="18" ref="J76:J83">IF(E76=0,,E76/$C76)</f>
        <v>0</v>
      </c>
      <c r="K76" s="65">
        <f aca="true" t="shared" si="19" ref="K76:K83">IF(F76=0,,F76/$C76)</f>
        <v>0</v>
      </c>
      <c r="L76" s="66">
        <f aca="true" t="shared" si="20" ref="L76:L83">IF(G76=0,,G76/$C76)</f>
        <v>1</v>
      </c>
    </row>
    <row r="77" spans="1:12" ht="15" customHeight="1">
      <c r="A77" s="26" t="s">
        <v>29</v>
      </c>
      <c r="B77" s="93" t="s">
        <v>30</v>
      </c>
      <c r="C77" s="87">
        <f t="shared" si="15"/>
        <v>3673.564</v>
      </c>
      <c r="D77" s="51"/>
      <c r="E77" s="51"/>
      <c r="F77" s="51"/>
      <c r="G77" s="51">
        <f>G73-G74</f>
        <v>3673.564</v>
      </c>
      <c r="H77" s="90">
        <f t="shared" si="16"/>
        <v>1</v>
      </c>
      <c r="I77" s="65">
        <f t="shared" si="17"/>
        <v>0</v>
      </c>
      <c r="J77" s="65">
        <f t="shared" si="18"/>
        <v>0</v>
      </c>
      <c r="K77" s="65">
        <f t="shared" si="19"/>
        <v>0</v>
      </c>
      <c r="L77" s="66">
        <f t="shared" si="20"/>
        <v>1</v>
      </c>
    </row>
    <row r="78" spans="1:12" ht="15" customHeight="1">
      <c r="A78" s="26" t="s">
        <v>31</v>
      </c>
      <c r="B78" s="93" t="s">
        <v>32</v>
      </c>
      <c r="C78" s="87">
        <f t="shared" si="15"/>
        <v>0</v>
      </c>
      <c r="D78" s="51">
        <f>Баланс_электрической_энергии!C78</f>
        <v>0</v>
      </c>
      <c r="E78" s="51"/>
      <c r="F78" s="51"/>
      <c r="G78" s="52"/>
      <c r="H78" s="90">
        <f t="shared" si="16"/>
        <v>0</v>
      </c>
      <c r="I78" s="65">
        <f t="shared" si="17"/>
        <v>0</v>
      </c>
      <c r="J78" s="65">
        <f t="shared" si="18"/>
        <v>0</v>
      </c>
      <c r="K78" s="65">
        <f t="shared" si="19"/>
        <v>0</v>
      </c>
      <c r="L78" s="66">
        <f t="shared" si="20"/>
        <v>0</v>
      </c>
    </row>
    <row r="79" spans="1:12" ht="15" customHeight="1">
      <c r="A79" s="26" t="s">
        <v>33</v>
      </c>
      <c r="B79" s="94" t="s">
        <v>126</v>
      </c>
      <c r="C79" s="87">
        <f t="shared" si="15"/>
        <v>0</v>
      </c>
      <c r="D79" s="59">
        <f>SUM(D80:D82)</f>
        <v>0</v>
      </c>
      <c r="E79" s="59">
        <f>SUM(E80:E82)</f>
        <v>0</v>
      </c>
      <c r="F79" s="59">
        <f>SUM(F80:F82)</f>
        <v>0</v>
      </c>
      <c r="G79" s="59">
        <f>SUM(G80:G82)</f>
        <v>0</v>
      </c>
      <c r="H79" s="90">
        <f t="shared" si="16"/>
        <v>0</v>
      </c>
      <c r="I79" s="65">
        <f t="shared" si="17"/>
        <v>0</v>
      </c>
      <c r="J79" s="65">
        <f t="shared" si="18"/>
        <v>0</v>
      </c>
      <c r="K79" s="65">
        <f t="shared" si="19"/>
        <v>0</v>
      </c>
      <c r="L79" s="66">
        <f t="shared" si="20"/>
        <v>0</v>
      </c>
    </row>
    <row r="80" spans="1:12" ht="15">
      <c r="A80" s="26" t="s">
        <v>117</v>
      </c>
      <c r="B80" s="113" t="s">
        <v>17</v>
      </c>
      <c r="C80" s="87">
        <f t="shared" si="15"/>
        <v>0</v>
      </c>
      <c r="D80" s="51"/>
      <c r="E80" s="51"/>
      <c r="F80" s="51"/>
      <c r="G80" s="52"/>
      <c r="H80" s="90">
        <f t="shared" si="16"/>
        <v>0</v>
      </c>
      <c r="I80" s="65">
        <f t="shared" si="17"/>
        <v>0</v>
      </c>
      <c r="J80" s="65">
        <f t="shared" si="18"/>
        <v>0</v>
      </c>
      <c r="K80" s="65">
        <f t="shared" si="19"/>
        <v>0</v>
      </c>
      <c r="L80" s="66">
        <f t="shared" si="20"/>
        <v>0</v>
      </c>
    </row>
    <row r="81" spans="1:12" ht="15">
      <c r="A81" s="26" t="s">
        <v>118</v>
      </c>
      <c r="B81" s="113" t="s">
        <v>18</v>
      </c>
      <c r="C81" s="87">
        <f t="shared" si="15"/>
        <v>0</v>
      </c>
      <c r="D81" s="51"/>
      <c r="E81" s="51"/>
      <c r="F81" s="51"/>
      <c r="G81" s="52"/>
      <c r="H81" s="90">
        <f t="shared" si="16"/>
        <v>0</v>
      </c>
      <c r="I81" s="65">
        <f t="shared" si="17"/>
        <v>0</v>
      </c>
      <c r="J81" s="65">
        <f t="shared" si="18"/>
        <v>0</v>
      </c>
      <c r="K81" s="65">
        <f t="shared" si="19"/>
        <v>0</v>
      </c>
      <c r="L81" s="66">
        <f t="shared" si="20"/>
        <v>0</v>
      </c>
    </row>
    <row r="82" spans="1:12" ht="15">
      <c r="A82" s="26" t="s">
        <v>119</v>
      </c>
      <c r="B82" s="113" t="s">
        <v>19</v>
      </c>
      <c r="C82" s="87">
        <f t="shared" si="15"/>
        <v>0</v>
      </c>
      <c r="D82" s="51"/>
      <c r="E82" s="51"/>
      <c r="F82" s="51"/>
      <c r="G82" s="52"/>
      <c r="H82" s="90">
        <f t="shared" si="16"/>
        <v>0</v>
      </c>
      <c r="I82" s="65">
        <f t="shared" si="17"/>
        <v>0</v>
      </c>
      <c r="J82" s="65">
        <f t="shared" si="18"/>
        <v>0</v>
      </c>
      <c r="K82" s="65">
        <f t="shared" si="19"/>
        <v>0</v>
      </c>
      <c r="L82" s="66">
        <f t="shared" si="20"/>
        <v>0</v>
      </c>
    </row>
    <row r="83" spans="1:12" ht="15" customHeight="1">
      <c r="A83" s="24" t="s">
        <v>34</v>
      </c>
      <c r="B83" s="95" t="s">
        <v>94</v>
      </c>
      <c r="C83" s="88">
        <f t="shared" si="15"/>
        <v>0</v>
      </c>
      <c r="D83" s="51"/>
      <c r="E83" s="51"/>
      <c r="F83" s="51"/>
      <c r="G83" s="52"/>
      <c r="H83" s="90">
        <f t="shared" si="16"/>
        <v>0</v>
      </c>
      <c r="I83" s="65">
        <f t="shared" si="17"/>
        <v>0</v>
      </c>
      <c r="J83" s="65">
        <f t="shared" si="18"/>
        <v>0</v>
      </c>
      <c r="K83" s="65">
        <f t="shared" si="19"/>
        <v>0</v>
      </c>
      <c r="L83" s="66">
        <f t="shared" si="20"/>
        <v>0</v>
      </c>
    </row>
    <row r="84" spans="1:12" ht="15" customHeight="1">
      <c r="A84" s="26" t="s">
        <v>35</v>
      </c>
      <c r="B84" s="93" t="s">
        <v>36</v>
      </c>
      <c r="C84" s="90">
        <f>IF(C76=0,0,C83/C76)</f>
        <v>0</v>
      </c>
      <c r="D84" s="65">
        <f>IF(D76=0,0,D83/D76)</f>
        <v>0</v>
      </c>
      <c r="E84" s="65">
        <f>IF(E76=0,0,E83/E76)</f>
        <v>0</v>
      </c>
      <c r="F84" s="65">
        <f>IF(F76=0,0,F83/F76)</f>
        <v>0</v>
      </c>
      <c r="G84" s="66">
        <f>IF(G76=0,0,G83/G76)</f>
        <v>0</v>
      </c>
      <c r="H84" s="217"/>
      <c r="I84" s="218"/>
      <c r="J84" s="218"/>
      <c r="K84" s="218"/>
      <c r="L84" s="219"/>
    </row>
    <row r="85" spans="1:12" ht="15" customHeight="1">
      <c r="A85" s="26" t="s">
        <v>37</v>
      </c>
      <c r="B85" s="93" t="s">
        <v>101</v>
      </c>
      <c r="C85" s="87">
        <f aca="true" t="shared" si="21" ref="C85:C130">SUM(D85:G85)</f>
        <v>0</v>
      </c>
      <c r="D85" s="51"/>
      <c r="E85" s="51"/>
      <c r="F85" s="51"/>
      <c r="G85" s="52"/>
      <c r="H85" s="90">
        <f aca="true" t="shared" si="22" ref="H85:H130">IF(C85=0,,C85/$C85)</f>
        <v>0</v>
      </c>
      <c r="I85" s="65">
        <f aca="true" t="shared" si="23" ref="I85:I130">IF(D85=0,,D85/$C85)</f>
        <v>0</v>
      </c>
      <c r="J85" s="65">
        <f aca="true" t="shared" si="24" ref="J85:J130">IF(E85=0,,E85/$C85)</f>
        <v>0</v>
      </c>
      <c r="K85" s="65">
        <f aca="true" t="shared" si="25" ref="K85:K130">IF(F85=0,,F85/$C85)</f>
        <v>0</v>
      </c>
      <c r="L85" s="66">
        <f aca="true" t="shared" si="26" ref="L85:L130">IF(G85=0,,G85/$C85)</f>
        <v>0</v>
      </c>
    </row>
    <row r="86" spans="1:12" ht="15" customHeight="1">
      <c r="A86" s="24" t="s">
        <v>38</v>
      </c>
      <c r="B86" s="95" t="s">
        <v>39</v>
      </c>
      <c r="C86" s="88">
        <f t="shared" si="21"/>
        <v>3673.564</v>
      </c>
      <c r="D86" s="61">
        <f>D76-D83-D85</f>
        <v>0</v>
      </c>
      <c r="E86" s="61">
        <f>E76-E83-E85</f>
        <v>0</v>
      </c>
      <c r="F86" s="61">
        <f>F76-F83-F85</f>
        <v>0</v>
      </c>
      <c r="G86" s="72">
        <f>G76-G83-G85</f>
        <v>3673.564</v>
      </c>
      <c r="H86" s="90">
        <f t="shared" si="22"/>
        <v>1</v>
      </c>
      <c r="I86" s="65">
        <f t="shared" si="23"/>
        <v>0</v>
      </c>
      <c r="J86" s="65">
        <f t="shared" si="24"/>
        <v>0</v>
      </c>
      <c r="K86" s="65">
        <f t="shared" si="25"/>
        <v>0</v>
      </c>
      <c r="L86" s="66">
        <f t="shared" si="26"/>
        <v>1</v>
      </c>
    </row>
    <row r="87" spans="1:12" ht="15" customHeight="1">
      <c r="A87" s="26" t="s">
        <v>40</v>
      </c>
      <c r="B87" s="96" t="s">
        <v>41</v>
      </c>
      <c r="C87" s="87">
        <f t="shared" si="21"/>
        <v>0</v>
      </c>
      <c r="D87" s="59">
        <f>D88+D103+D110</f>
        <v>0</v>
      </c>
      <c r="E87" s="59">
        <f>E88+E103+E110</f>
        <v>0</v>
      </c>
      <c r="F87" s="59">
        <f>F88+F103+F110</f>
        <v>0</v>
      </c>
      <c r="G87" s="67">
        <f>G88+G103+G110</f>
        <v>0</v>
      </c>
      <c r="H87" s="90">
        <f t="shared" si="22"/>
        <v>0</v>
      </c>
      <c r="I87" s="65">
        <f t="shared" si="23"/>
        <v>0</v>
      </c>
      <c r="J87" s="65">
        <f t="shared" si="24"/>
        <v>0</v>
      </c>
      <c r="K87" s="65">
        <f t="shared" si="25"/>
        <v>0</v>
      </c>
      <c r="L87" s="66">
        <f t="shared" si="26"/>
        <v>0</v>
      </c>
    </row>
    <row r="88" spans="1:12" ht="15" customHeight="1">
      <c r="A88" s="26" t="s">
        <v>43</v>
      </c>
      <c r="B88" s="97" t="s">
        <v>80</v>
      </c>
      <c r="C88" s="87">
        <f t="shared" si="21"/>
        <v>0</v>
      </c>
      <c r="D88" s="59">
        <f>D89+D96</f>
        <v>0</v>
      </c>
      <c r="E88" s="59">
        <f>E89+E96</f>
        <v>0</v>
      </c>
      <c r="F88" s="59">
        <f>F89+F96</f>
        <v>0</v>
      </c>
      <c r="G88" s="67">
        <f>G89+G96</f>
        <v>0</v>
      </c>
      <c r="H88" s="90">
        <f t="shared" si="22"/>
        <v>0</v>
      </c>
      <c r="I88" s="65">
        <f t="shared" si="23"/>
        <v>0</v>
      </c>
      <c r="J88" s="65">
        <f t="shared" si="24"/>
        <v>0</v>
      </c>
      <c r="K88" s="65">
        <f t="shared" si="25"/>
        <v>0</v>
      </c>
      <c r="L88" s="66">
        <f t="shared" si="26"/>
        <v>0</v>
      </c>
    </row>
    <row r="89" spans="1:12" ht="15" customHeight="1">
      <c r="A89" s="26" t="s">
        <v>102</v>
      </c>
      <c r="B89" s="98" t="s">
        <v>87</v>
      </c>
      <c r="C89" s="87">
        <f t="shared" si="21"/>
        <v>0</v>
      </c>
      <c r="D89" s="59">
        <f>SUM(D90:D95)</f>
        <v>0</v>
      </c>
      <c r="E89" s="59">
        <f>SUM(E90:E95)</f>
        <v>0</v>
      </c>
      <c r="F89" s="59">
        <f>SUM(F90:F95)</f>
        <v>0</v>
      </c>
      <c r="G89" s="67">
        <f>SUM(G90:G95)</f>
        <v>0</v>
      </c>
      <c r="H89" s="90">
        <f t="shared" si="22"/>
        <v>0</v>
      </c>
      <c r="I89" s="65">
        <f t="shared" si="23"/>
        <v>0</v>
      </c>
      <c r="J89" s="65">
        <f t="shared" si="24"/>
        <v>0</v>
      </c>
      <c r="K89" s="65">
        <f t="shared" si="25"/>
        <v>0</v>
      </c>
      <c r="L89" s="66">
        <f t="shared" si="26"/>
        <v>0</v>
      </c>
    </row>
    <row r="90" spans="1:12" ht="15" customHeight="1">
      <c r="A90" s="26"/>
      <c r="B90" s="99" t="s">
        <v>81</v>
      </c>
      <c r="C90" s="87">
        <f t="shared" si="21"/>
        <v>0</v>
      </c>
      <c r="D90" s="51"/>
      <c r="E90" s="51"/>
      <c r="F90" s="51"/>
      <c r="G90" s="52"/>
      <c r="H90" s="90">
        <f t="shared" si="22"/>
        <v>0</v>
      </c>
      <c r="I90" s="65">
        <f t="shared" si="23"/>
        <v>0</v>
      </c>
      <c r="J90" s="65">
        <f t="shared" si="24"/>
        <v>0</v>
      </c>
      <c r="K90" s="65">
        <f t="shared" si="25"/>
        <v>0</v>
      </c>
      <c r="L90" s="66">
        <f t="shared" si="26"/>
        <v>0</v>
      </c>
    </row>
    <row r="91" spans="1:12" ht="15" customHeight="1">
      <c r="A91" s="26"/>
      <c r="B91" s="99" t="s">
        <v>82</v>
      </c>
      <c r="C91" s="87">
        <f t="shared" si="21"/>
        <v>0</v>
      </c>
      <c r="D91" s="51"/>
      <c r="E91" s="51"/>
      <c r="F91" s="51"/>
      <c r="G91" s="52"/>
      <c r="H91" s="90">
        <f t="shared" si="22"/>
        <v>0</v>
      </c>
      <c r="I91" s="65">
        <f t="shared" si="23"/>
        <v>0</v>
      </c>
      <c r="J91" s="65">
        <f t="shared" si="24"/>
        <v>0</v>
      </c>
      <c r="K91" s="65">
        <f t="shared" si="25"/>
        <v>0</v>
      </c>
      <c r="L91" s="66">
        <f t="shared" si="26"/>
        <v>0</v>
      </c>
    </row>
    <row r="92" spans="1:12" ht="15" customHeight="1">
      <c r="A92" s="26"/>
      <c r="B92" s="99" t="s">
        <v>83</v>
      </c>
      <c r="C92" s="87">
        <f t="shared" si="21"/>
        <v>0</v>
      </c>
      <c r="D92" s="51"/>
      <c r="E92" s="51"/>
      <c r="F92" s="51"/>
      <c r="G92" s="52"/>
      <c r="H92" s="90">
        <f t="shared" si="22"/>
        <v>0</v>
      </c>
      <c r="I92" s="65">
        <f t="shared" si="23"/>
        <v>0</v>
      </c>
      <c r="J92" s="65">
        <f t="shared" si="24"/>
        <v>0</v>
      </c>
      <c r="K92" s="65">
        <f t="shared" si="25"/>
        <v>0</v>
      </c>
      <c r="L92" s="66">
        <f t="shared" si="26"/>
        <v>0</v>
      </c>
    </row>
    <row r="93" spans="1:12" ht="15" customHeight="1">
      <c r="A93" s="26"/>
      <c r="B93" s="99" t="s">
        <v>84</v>
      </c>
      <c r="C93" s="87">
        <f t="shared" si="21"/>
        <v>0</v>
      </c>
      <c r="D93" s="51"/>
      <c r="E93" s="51"/>
      <c r="F93" s="51"/>
      <c r="G93" s="52"/>
      <c r="H93" s="90">
        <f t="shared" si="22"/>
        <v>0</v>
      </c>
      <c r="I93" s="65">
        <f t="shared" si="23"/>
        <v>0</v>
      </c>
      <c r="J93" s="65">
        <f t="shared" si="24"/>
        <v>0</v>
      </c>
      <c r="K93" s="65">
        <f t="shared" si="25"/>
        <v>0</v>
      </c>
      <c r="L93" s="66">
        <f t="shared" si="26"/>
        <v>0</v>
      </c>
    </row>
    <row r="94" spans="1:12" ht="15" customHeight="1">
      <c r="A94" s="26"/>
      <c r="B94" s="99" t="s">
        <v>85</v>
      </c>
      <c r="C94" s="87">
        <f t="shared" si="21"/>
        <v>0</v>
      </c>
      <c r="D94" s="51"/>
      <c r="E94" s="51"/>
      <c r="F94" s="51"/>
      <c r="G94" s="52"/>
      <c r="H94" s="90">
        <f t="shared" si="22"/>
        <v>0</v>
      </c>
      <c r="I94" s="65">
        <f t="shared" si="23"/>
        <v>0</v>
      </c>
      <c r="J94" s="65">
        <f t="shared" si="24"/>
        <v>0</v>
      </c>
      <c r="K94" s="65">
        <f t="shared" si="25"/>
        <v>0</v>
      </c>
      <c r="L94" s="66">
        <f t="shared" si="26"/>
        <v>0</v>
      </c>
    </row>
    <row r="95" spans="1:12" ht="15" customHeight="1">
      <c r="A95" s="26"/>
      <c r="B95" s="99" t="s">
        <v>86</v>
      </c>
      <c r="C95" s="87">
        <f t="shared" si="21"/>
        <v>0</v>
      </c>
      <c r="D95" s="51"/>
      <c r="E95" s="51"/>
      <c r="F95" s="51"/>
      <c r="G95" s="52"/>
      <c r="H95" s="90">
        <f t="shared" si="22"/>
        <v>0</v>
      </c>
      <c r="I95" s="65">
        <f t="shared" si="23"/>
        <v>0</v>
      </c>
      <c r="J95" s="65">
        <f t="shared" si="24"/>
        <v>0</v>
      </c>
      <c r="K95" s="65">
        <f t="shared" si="25"/>
        <v>0</v>
      </c>
      <c r="L95" s="66">
        <f t="shared" si="26"/>
        <v>0</v>
      </c>
    </row>
    <row r="96" spans="1:12" ht="15" customHeight="1">
      <c r="A96" s="26" t="s">
        <v>103</v>
      </c>
      <c r="B96" s="98" t="s">
        <v>90</v>
      </c>
      <c r="C96" s="87">
        <f t="shared" si="21"/>
        <v>0</v>
      </c>
      <c r="D96" s="59">
        <f>SUM(D97:D102)</f>
        <v>0</v>
      </c>
      <c r="E96" s="59">
        <f>SUM(E97:E102)</f>
        <v>0</v>
      </c>
      <c r="F96" s="59">
        <f>SUM(F97:F102)</f>
        <v>0</v>
      </c>
      <c r="G96" s="67">
        <f>SUM(G97:G102)</f>
        <v>0</v>
      </c>
      <c r="H96" s="90">
        <f t="shared" si="22"/>
        <v>0</v>
      </c>
      <c r="I96" s="65">
        <f t="shared" si="23"/>
        <v>0</v>
      </c>
      <c r="J96" s="65">
        <f t="shared" si="24"/>
        <v>0</v>
      </c>
      <c r="K96" s="65">
        <f t="shared" si="25"/>
        <v>0</v>
      </c>
      <c r="L96" s="66">
        <f t="shared" si="26"/>
        <v>0</v>
      </c>
    </row>
    <row r="97" spans="1:12" ht="15" customHeight="1">
      <c r="A97" s="26"/>
      <c r="B97" s="99" t="s">
        <v>81</v>
      </c>
      <c r="C97" s="87">
        <f t="shared" si="21"/>
        <v>0</v>
      </c>
      <c r="D97" s="51"/>
      <c r="E97" s="51"/>
      <c r="F97" s="51"/>
      <c r="G97" s="52"/>
      <c r="H97" s="90">
        <f t="shared" si="22"/>
        <v>0</v>
      </c>
      <c r="I97" s="65">
        <f t="shared" si="23"/>
        <v>0</v>
      </c>
      <c r="J97" s="65">
        <f t="shared" si="24"/>
        <v>0</v>
      </c>
      <c r="K97" s="65">
        <f t="shared" si="25"/>
        <v>0</v>
      </c>
      <c r="L97" s="66">
        <f t="shared" si="26"/>
        <v>0</v>
      </c>
    </row>
    <row r="98" spans="1:12" ht="15" customHeight="1">
      <c r="A98" s="26"/>
      <c r="B98" s="99" t="s">
        <v>82</v>
      </c>
      <c r="C98" s="87">
        <f t="shared" si="21"/>
        <v>0</v>
      </c>
      <c r="D98" s="51"/>
      <c r="E98" s="51"/>
      <c r="F98" s="51"/>
      <c r="G98" s="52"/>
      <c r="H98" s="90">
        <f t="shared" si="22"/>
        <v>0</v>
      </c>
      <c r="I98" s="65">
        <f t="shared" si="23"/>
        <v>0</v>
      </c>
      <c r="J98" s="65">
        <f t="shared" si="24"/>
        <v>0</v>
      </c>
      <c r="K98" s="65">
        <f t="shared" si="25"/>
        <v>0</v>
      </c>
      <c r="L98" s="66">
        <f t="shared" si="26"/>
        <v>0</v>
      </c>
    </row>
    <row r="99" spans="1:12" ht="15" customHeight="1">
      <c r="A99" s="26"/>
      <c r="B99" s="99" t="s">
        <v>83</v>
      </c>
      <c r="C99" s="87">
        <f t="shared" si="21"/>
        <v>0</v>
      </c>
      <c r="D99" s="51"/>
      <c r="E99" s="51"/>
      <c r="F99" s="51"/>
      <c r="G99" s="52"/>
      <c r="H99" s="90">
        <f t="shared" si="22"/>
        <v>0</v>
      </c>
      <c r="I99" s="65">
        <f t="shared" si="23"/>
        <v>0</v>
      </c>
      <c r="J99" s="65">
        <f t="shared" si="24"/>
        <v>0</v>
      </c>
      <c r="K99" s="65">
        <f t="shared" si="25"/>
        <v>0</v>
      </c>
      <c r="L99" s="66">
        <f t="shared" si="26"/>
        <v>0</v>
      </c>
    </row>
    <row r="100" spans="1:12" ht="15" customHeight="1">
      <c r="A100" s="26"/>
      <c r="B100" s="99" t="s">
        <v>84</v>
      </c>
      <c r="C100" s="87">
        <f t="shared" si="21"/>
        <v>0</v>
      </c>
      <c r="D100" s="51"/>
      <c r="E100" s="51"/>
      <c r="F100" s="51"/>
      <c r="G100" s="52"/>
      <c r="H100" s="90">
        <f t="shared" si="22"/>
        <v>0</v>
      </c>
      <c r="I100" s="65">
        <f t="shared" si="23"/>
        <v>0</v>
      </c>
      <c r="J100" s="65">
        <f t="shared" si="24"/>
        <v>0</v>
      </c>
      <c r="K100" s="65">
        <f t="shared" si="25"/>
        <v>0</v>
      </c>
      <c r="L100" s="66">
        <f t="shared" si="26"/>
        <v>0</v>
      </c>
    </row>
    <row r="101" spans="1:12" ht="15" customHeight="1">
      <c r="A101" s="26"/>
      <c r="B101" s="99" t="s">
        <v>85</v>
      </c>
      <c r="C101" s="87">
        <f t="shared" si="21"/>
        <v>0</v>
      </c>
      <c r="D101" s="51"/>
      <c r="E101" s="51"/>
      <c r="F101" s="51"/>
      <c r="G101" s="52"/>
      <c r="H101" s="90">
        <f t="shared" si="22"/>
        <v>0</v>
      </c>
      <c r="I101" s="65">
        <f t="shared" si="23"/>
        <v>0</v>
      </c>
      <c r="J101" s="65">
        <f t="shared" si="24"/>
        <v>0</v>
      </c>
      <c r="K101" s="65">
        <f t="shared" si="25"/>
        <v>0</v>
      </c>
      <c r="L101" s="66">
        <f t="shared" si="26"/>
        <v>0</v>
      </c>
    </row>
    <row r="102" spans="1:12" ht="15" customHeight="1">
      <c r="A102" s="26"/>
      <c r="B102" s="99" t="s">
        <v>86</v>
      </c>
      <c r="C102" s="87">
        <f t="shared" si="21"/>
        <v>0</v>
      </c>
      <c r="D102" s="51"/>
      <c r="E102" s="51"/>
      <c r="F102" s="51"/>
      <c r="G102" s="52"/>
      <c r="H102" s="90">
        <f t="shared" si="22"/>
        <v>0</v>
      </c>
      <c r="I102" s="65">
        <f t="shared" si="23"/>
        <v>0</v>
      </c>
      <c r="J102" s="65">
        <f t="shared" si="24"/>
        <v>0</v>
      </c>
      <c r="K102" s="65">
        <f t="shared" si="25"/>
        <v>0</v>
      </c>
      <c r="L102" s="66">
        <f t="shared" si="26"/>
        <v>0</v>
      </c>
    </row>
    <row r="103" spans="1:12" ht="15" customHeight="1">
      <c r="A103" s="26" t="s">
        <v>44</v>
      </c>
      <c r="B103" s="100" t="s">
        <v>88</v>
      </c>
      <c r="C103" s="87">
        <f t="shared" si="21"/>
        <v>0</v>
      </c>
      <c r="D103" s="59">
        <f>SUM(D104:D109)</f>
        <v>0</v>
      </c>
      <c r="E103" s="59">
        <f>SUM(E104:E109)</f>
        <v>0</v>
      </c>
      <c r="F103" s="59">
        <f>SUM(F104:F109)</f>
        <v>0</v>
      </c>
      <c r="G103" s="67">
        <f>SUM(G104:G109)</f>
        <v>0</v>
      </c>
      <c r="H103" s="90">
        <f t="shared" si="22"/>
        <v>0</v>
      </c>
      <c r="I103" s="65">
        <f t="shared" si="23"/>
        <v>0</v>
      </c>
      <c r="J103" s="65">
        <f t="shared" si="24"/>
        <v>0</v>
      </c>
      <c r="K103" s="65">
        <f t="shared" si="25"/>
        <v>0</v>
      </c>
      <c r="L103" s="66">
        <f t="shared" si="26"/>
        <v>0</v>
      </c>
    </row>
    <row r="104" spans="1:12" ht="15" customHeight="1">
      <c r="A104" s="26"/>
      <c r="B104" s="99" t="s">
        <v>81</v>
      </c>
      <c r="C104" s="87">
        <f t="shared" si="21"/>
        <v>0</v>
      </c>
      <c r="D104" s="51"/>
      <c r="E104" s="51"/>
      <c r="F104" s="51"/>
      <c r="G104" s="52"/>
      <c r="H104" s="90">
        <f t="shared" si="22"/>
        <v>0</v>
      </c>
      <c r="I104" s="65">
        <f t="shared" si="23"/>
        <v>0</v>
      </c>
      <c r="J104" s="65">
        <f t="shared" si="24"/>
        <v>0</v>
      </c>
      <c r="K104" s="65">
        <f t="shared" si="25"/>
        <v>0</v>
      </c>
      <c r="L104" s="66">
        <f t="shared" si="26"/>
        <v>0</v>
      </c>
    </row>
    <row r="105" spans="1:12" ht="15" customHeight="1">
      <c r="A105" s="26"/>
      <c r="B105" s="99" t="s">
        <v>82</v>
      </c>
      <c r="C105" s="87">
        <f t="shared" si="21"/>
        <v>0</v>
      </c>
      <c r="D105" s="51"/>
      <c r="E105" s="51"/>
      <c r="F105" s="51"/>
      <c r="G105" s="52"/>
      <c r="H105" s="90">
        <f t="shared" si="22"/>
        <v>0</v>
      </c>
      <c r="I105" s="65">
        <f t="shared" si="23"/>
        <v>0</v>
      </c>
      <c r="J105" s="65">
        <f t="shared" si="24"/>
        <v>0</v>
      </c>
      <c r="K105" s="65">
        <f t="shared" si="25"/>
        <v>0</v>
      </c>
      <c r="L105" s="66">
        <f t="shared" si="26"/>
        <v>0</v>
      </c>
    </row>
    <row r="106" spans="1:12" ht="27" customHeight="1">
      <c r="A106" s="26"/>
      <c r="B106" s="99" t="s">
        <v>83</v>
      </c>
      <c r="C106" s="87">
        <f t="shared" si="21"/>
        <v>0</v>
      </c>
      <c r="D106" s="51"/>
      <c r="E106" s="51"/>
      <c r="F106" s="51"/>
      <c r="G106" s="52"/>
      <c r="H106" s="90">
        <f t="shared" si="22"/>
        <v>0</v>
      </c>
      <c r="I106" s="65">
        <f t="shared" si="23"/>
        <v>0</v>
      </c>
      <c r="J106" s="65">
        <f t="shared" si="24"/>
        <v>0</v>
      </c>
      <c r="K106" s="65">
        <f t="shared" si="25"/>
        <v>0</v>
      </c>
      <c r="L106" s="66">
        <f t="shared" si="26"/>
        <v>0</v>
      </c>
    </row>
    <row r="107" spans="1:12" ht="15" customHeight="1">
      <c r="A107" s="26"/>
      <c r="B107" s="99" t="s">
        <v>84</v>
      </c>
      <c r="C107" s="87">
        <f t="shared" si="21"/>
        <v>0</v>
      </c>
      <c r="D107" s="51"/>
      <c r="E107" s="51"/>
      <c r="F107" s="51"/>
      <c r="G107" s="52"/>
      <c r="H107" s="90">
        <f t="shared" si="22"/>
        <v>0</v>
      </c>
      <c r="I107" s="65">
        <f t="shared" si="23"/>
        <v>0</v>
      </c>
      <c r="J107" s="65">
        <f t="shared" si="24"/>
        <v>0</v>
      </c>
      <c r="K107" s="65">
        <f t="shared" si="25"/>
        <v>0</v>
      </c>
      <c r="L107" s="66">
        <f t="shared" si="26"/>
        <v>0</v>
      </c>
    </row>
    <row r="108" spans="1:12" ht="15" customHeight="1">
      <c r="A108" s="26"/>
      <c r="B108" s="99" t="s">
        <v>85</v>
      </c>
      <c r="C108" s="87">
        <f t="shared" si="21"/>
        <v>0</v>
      </c>
      <c r="D108" s="51"/>
      <c r="E108" s="51"/>
      <c r="F108" s="51"/>
      <c r="G108" s="52"/>
      <c r="H108" s="90">
        <f t="shared" si="22"/>
        <v>0</v>
      </c>
      <c r="I108" s="65">
        <f t="shared" si="23"/>
        <v>0</v>
      </c>
      <c r="J108" s="65">
        <f t="shared" si="24"/>
        <v>0</v>
      </c>
      <c r="K108" s="65">
        <f t="shared" si="25"/>
        <v>0</v>
      </c>
      <c r="L108" s="66">
        <f t="shared" si="26"/>
        <v>0</v>
      </c>
    </row>
    <row r="109" spans="1:12" ht="15" customHeight="1">
      <c r="A109" s="26"/>
      <c r="B109" s="99" t="s">
        <v>86</v>
      </c>
      <c r="C109" s="87">
        <f t="shared" si="21"/>
        <v>0</v>
      </c>
      <c r="D109" s="51"/>
      <c r="E109" s="51"/>
      <c r="F109" s="51"/>
      <c r="G109" s="52"/>
      <c r="H109" s="90">
        <f t="shared" si="22"/>
        <v>0</v>
      </c>
      <c r="I109" s="65">
        <f t="shared" si="23"/>
        <v>0</v>
      </c>
      <c r="J109" s="65">
        <f t="shared" si="24"/>
        <v>0</v>
      </c>
      <c r="K109" s="65">
        <f t="shared" si="25"/>
        <v>0</v>
      </c>
      <c r="L109" s="66">
        <f t="shared" si="26"/>
        <v>0</v>
      </c>
    </row>
    <row r="110" spans="1:12" ht="15" customHeight="1">
      <c r="A110" s="26" t="s">
        <v>45</v>
      </c>
      <c r="B110" s="16" t="s">
        <v>130</v>
      </c>
      <c r="C110" s="87">
        <f t="shared" si="21"/>
        <v>0</v>
      </c>
      <c r="D110" s="59">
        <f>SUM(D111:D116)</f>
        <v>0</v>
      </c>
      <c r="E110" s="59">
        <f>SUM(E111:E116)</f>
        <v>0</v>
      </c>
      <c r="F110" s="59">
        <f>SUM(F111:F116)</f>
        <v>0</v>
      </c>
      <c r="G110" s="67">
        <f>SUM(G111:G116)</f>
        <v>0</v>
      </c>
      <c r="H110" s="90">
        <f t="shared" si="22"/>
        <v>0</v>
      </c>
      <c r="I110" s="65">
        <f t="shared" si="23"/>
        <v>0</v>
      </c>
      <c r="J110" s="65">
        <f t="shared" si="24"/>
        <v>0</v>
      </c>
      <c r="K110" s="65">
        <f t="shared" si="25"/>
        <v>0</v>
      </c>
      <c r="L110" s="66">
        <f t="shared" si="26"/>
        <v>0</v>
      </c>
    </row>
    <row r="111" spans="1:12" ht="15" customHeight="1">
      <c r="A111" s="26"/>
      <c r="B111" s="99" t="s">
        <v>81</v>
      </c>
      <c r="C111" s="87">
        <f t="shared" si="21"/>
        <v>0</v>
      </c>
      <c r="D111" s="51"/>
      <c r="E111" s="51"/>
      <c r="F111" s="51"/>
      <c r="G111" s="52"/>
      <c r="H111" s="90">
        <f t="shared" si="22"/>
        <v>0</v>
      </c>
      <c r="I111" s="65">
        <f t="shared" si="23"/>
        <v>0</v>
      </c>
      <c r="J111" s="65">
        <f t="shared" si="24"/>
        <v>0</v>
      </c>
      <c r="K111" s="65">
        <f t="shared" si="25"/>
        <v>0</v>
      </c>
      <c r="L111" s="66">
        <f t="shared" si="26"/>
        <v>0</v>
      </c>
    </row>
    <row r="112" spans="1:12" ht="15" customHeight="1">
      <c r="A112" s="26"/>
      <c r="B112" s="99" t="s">
        <v>82</v>
      </c>
      <c r="C112" s="87">
        <f t="shared" si="21"/>
        <v>0</v>
      </c>
      <c r="D112" s="51"/>
      <c r="E112" s="51"/>
      <c r="F112" s="51"/>
      <c r="G112" s="52"/>
      <c r="H112" s="90">
        <f t="shared" si="22"/>
        <v>0</v>
      </c>
      <c r="I112" s="65">
        <f t="shared" si="23"/>
        <v>0</v>
      </c>
      <c r="J112" s="65">
        <f t="shared" si="24"/>
        <v>0</v>
      </c>
      <c r="K112" s="65">
        <f t="shared" si="25"/>
        <v>0</v>
      </c>
      <c r="L112" s="66">
        <f t="shared" si="26"/>
        <v>0</v>
      </c>
    </row>
    <row r="113" spans="1:12" ht="15" customHeight="1">
      <c r="A113" s="26"/>
      <c r="B113" s="99" t="s">
        <v>83</v>
      </c>
      <c r="C113" s="87">
        <f t="shared" si="21"/>
        <v>0</v>
      </c>
      <c r="D113" s="51"/>
      <c r="E113" s="51"/>
      <c r="F113" s="51"/>
      <c r="G113" s="52"/>
      <c r="H113" s="90">
        <f t="shared" si="22"/>
        <v>0</v>
      </c>
      <c r="I113" s="65">
        <f t="shared" si="23"/>
        <v>0</v>
      </c>
      <c r="J113" s="65">
        <f t="shared" si="24"/>
        <v>0</v>
      </c>
      <c r="K113" s="65">
        <f t="shared" si="25"/>
        <v>0</v>
      </c>
      <c r="L113" s="66">
        <f t="shared" si="26"/>
        <v>0</v>
      </c>
    </row>
    <row r="114" spans="1:12" ht="15" customHeight="1">
      <c r="A114" s="26"/>
      <c r="B114" s="99" t="s">
        <v>84</v>
      </c>
      <c r="C114" s="87">
        <f t="shared" si="21"/>
        <v>0</v>
      </c>
      <c r="D114" s="51"/>
      <c r="E114" s="51"/>
      <c r="F114" s="51"/>
      <c r="G114" s="52"/>
      <c r="H114" s="90">
        <f t="shared" si="22"/>
        <v>0</v>
      </c>
      <c r="I114" s="65">
        <f t="shared" si="23"/>
        <v>0</v>
      </c>
      <c r="J114" s="65">
        <f t="shared" si="24"/>
        <v>0</v>
      </c>
      <c r="K114" s="65">
        <f t="shared" si="25"/>
        <v>0</v>
      </c>
      <c r="L114" s="66">
        <f t="shared" si="26"/>
        <v>0</v>
      </c>
    </row>
    <row r="115" spans="1:12" ht="15" customHeight="1">
      <c r="A115" s="26"/>
      <c r="B115" s="99" t="s">
        <v>85</v>
      </c>
      <c r="C115" s="87">
        <f t="shared" si="21"/>
        <v>0</v>
      </c>
      <c r="D115" s="51"/>
      <c r="E115" s="51"/>
      <c r="F115" s="51"/>
      <c r="G115" s="52"/>
      <c r="H115" s="90">
        <f t="shared" si="22"/>
        <v>0</v>
      </c>
      <c r="I115" s="65">
        <f t="shared" si="23"/>
        <v>0</v>
      </c>
      <c r="J115" s="65">
        <f t="shared" si="24"/>
        <v>0</v>
      </c>
      <c r="K115" s="65">
        <f t="shared" si="25"/>
        <v>0</v>
      </c>
      <c r="L115" s="66">
        <f t="shared" si="26"/>
        <v>0</v>
      </c>
    </row>
    <row r="116" spans="1:12" ht="15" customHeight="1">
      <c r="A116" s="26"/>
      <c r="B116" s="99" t="s">
        <v>86</v>
      </c>
      <c r="C116" s="87">
        <f t="shared" si="21"/>
        <v>0</v>
      </c>
      <c r="D116" s="51"/>
      <c r="E116" s="51"/>
      <c r="F116" s="51"/>
      <c r="G116" s="52"/>
      <c r="H116" s="90">
        <f t="shared" si="22"/>
        <v>0</v>
      </c>
      <c r="I116" s="65">
        <f t="shared" si="23"/>
        <v>0</v>
      </c>
      <c r="J116" s="65">
        <f t="shared" si="24"/>
        <v>0</v>
      </c>
      <c r="K116" s="65">
        <f t="shared" si="25"/>
        <v>0</v>
      </c>
      <c r="L116" s="66">
        <f t="shared" si="26"/>
        <v>0</v>
      </c>
    </row>
    <row r="117" spans="1:12" ht="15" customHeight="1">
      <c r="A117" s="26" t="s">
        <v>46</v>
      </c>
      <c r="B117" s="96" t="s">
        <v>47</v>
      </c>
      <c r="C117" s="87">
        <f t="shared" si="21"/>
        <v>3673.564</v>
      </c>
      <c r="D117" s="59">
        <f>D118+D122+D123</f>
        <v>0</v>
      </c>
      <c r="E117" s="59">
        <f>E118+E122+E123</f>
        <v>0</v>
      </c>
      <c r="F117" s="59">
        <f>F118+F122+F123</f>
        <v>0</v>
      </c>
      <c r="G117" s="67">
        <f>G118+G122+G123</f>
        <v>3673.564</v>
      </c>
      <c r="H117" s="90">
        <f t="shared" si="22"/>
        <v>1</v>
      </c>
      <c r="I117" s="65">
        <f t="shared" si="23"/>
        <v>0</v>
      </c>
      <c r="J117" s="65">
        <f t="shared" si="24"/>
        <v>0</v>
      </c>
      <c r="K117" s="65">
        <f t="shared" si="25"/>
        <v>0</v>
      </c>
      <c r="L117" s="66">
        <f t="shared" si="26"/>
        <v>1</v>
      </c>
    </row>
    <row r="118" spans="1:12" ht="15" customHeight="1">
      <c r="A118" s="27" t="s">
        <v>48</v>
      </c>
      <c r="B118" s="97" t="s">
        <v>49</v>
      </c>
      <c r="C118" s="87">
        <f t="shared" si="21"/>
        <v>0</v>
      </c>
      <c r="D118" s="59">
        <f>D119+D120+D121</f>
        <v>0</v>
      </c>
      <c r="E118" s="59">
        <f>E119+E120+E121</f>
        <v>0</v>
      </c>
      <c r="F118" s="59">
        <f>F119+F120+F121</f>
        <v>0</v>
      </c>
      <c r="G118" s="67">
        <f>G119+G120+G121</f>
        <v>0</v>
      </c>
      <c r="H118" s="90">
        <f t="shared" si="22"/>
        <v>0</v>
      </c>
      <c r="I118" s="65">
        <f t="shared" si="23"/>
        <v>0</v>
      </c>
      <c r="J118" s="65">
        <f t="shared" si="24"/>
        <v>0</v>
      </c>
      <c r="K118" s="65">
        <f t="shared" si="25"/>
        <v>0</v>
      </c>
      <c r="L118" s="66">
        <f t="shared" si="26"/>
        <v>0</v>
      </c>
    </row>
    <row r="119" spans="1:12" ht="15" customHeight="1">
      <c r="A119" s="27" t="s">
        <v>50</v>
      </c>
      <c r="B119" s="101" t="s">
        <v>51</v>
      </c>
      <c r="C119" s="87">
        <f t="shared" si="21"/>
        <v>0</v>
      </c>
      <c r="D119" s="51"/>
      <c r="E119" s="51"/>
      <c r="F119" s="51"/>
      <c r="G119" s="52"/>
      <c r="H119" s="90">
        <f t="shared" si="22"/>
        <v>0</v>
      </c>
      <c r="I119" s="65">
        <f t="shared" si="23"/>
        <v>0</v>
      </c>
      <c r="J119" s="65">
        <f t="shared" si="24"/>
        <v>0</v>
      </c>
      <c r="K119" s="65">
        <f t="shared" si="25"/>
        <v>0</v>
      </c>
      <c r="L119" s="66">
        <f t="shared" si="26"/>
        <v>0</v>
      </c>
    </row>
    <row r="120" spans="1:12" ht="15" customHeight="1">
      <c r="A120" s="27" t="s">
        <v>52</v>
      </c>
      <c r="B120" s="101" t="s">
        <v>53</v>
      </c>
      <c r="C120" s="87">
        <f t="shared" si="21"/>
        <v>0</v>
      </c>
      <c r="D120" s="51"/>
      <c r="E120" s="51"/>
      <c r="F120" s="51"/>
      <c r="G120" s="52"/>
      <c r="H120" s="90">
        <f t="shared" si="22"/>
        <v>0</v>
      </c>
      <c r="I120" s="65">
        <f t="shared" si="23"/>
        <v>0</v>
      </c>
      <c r="J120" s="65">
        <f t="shared" si="24"/>
        <v>0</v>
      </c>
      <c r="K120" s="65">
        <f t="shared" si="25"/>
        <v>0</v>
      </c>
      <c r="L120" s="66">
        <f t="shared" si="26"/>
        <v>0</v>
      </c>
    </row>
    <row r="121" spans="1:12" ht="15" customHeight="1">
      <c r="A121" s="27" t="s">
        <v>54</v>
      </c>
      <c r="B121" s="101" t="s">
        <v>55</v>
      </c>
      <c r="C121" s="87">
        <f t="shared" si="21"/>
        <v>0</v>
      </c>
      <c r="D121" s="51"/>
      <c r="E121" s="51"/>
      <c r="F121" s="51"/>
      <c r="G121" s="52"/>
      <c r="H121" s="90">
        <f t="shared" si="22"/>
        <v>0</v>
      </c>
      <c r="I121" s="65">
        <f t="shared" si="23"/>
        <v>0</v>
      </c>
      <c r="J121" s="65">
        <f t="shared" si="24"/>
        <v>0</v>
      </c>
      <c r="K121" s="65">
        <f t="shared" si="25"/>
        <v>0</v>
      </c>
      <c r="L121" s="66">
        <f t="shared" si="26"/>
        <v>0</v>
      </c>
    </row>
    <row r="122" spans="1:12" ht="40.5" customHeight="1">
      <c r="A122" s="27" t="s">
        <v>56</v>
      </c>
      <c r="B122" s="97" t="s">
        <v>91</v>
      </c>
      <c r="C122" s="87">
        <f t="shared" si="21"/>
        <v>3619.1639999999998</v>
      </c>
      <c r="D122" s="51">
        <f>D78</f>
        <v>0</v>
      </c>
      <c r="E122" s="51"/>
      <c r="F122" s="51"/>
      <c r="G122" s="52">
        <f>C86-D122-G126</f>
        <v>3619.1639999999998</v>
      </c>
      <c r="H122" s="90">
        <f t="shared" si="22"/>
        <v>1</v>
      </c>
      <c r="I122" s="65">
        <f t="shared" si="23"/>
        <v>0</v>
      </c>
      <c r="J122" s="65">
        <f t="shared" si="24"/>
        <v>0</v>
      </c>
      <c r="K122" s="65">
        <f t="shared" si="25"/>
        <v>0</v>
      </c>
      <c r="L122" s="66">
        <f t="shared" si="26"/>
        <v>1</v>
      </c>
    </row>
    <row r="123" spans="1:12" ht="40.5" customHeight="1">
      <c r="A123" s="27" t="s">
        <v>57</v>
      </c>
      <c r="B123" s="97" t="s">
        <v>58</v>
      </c>
      <c r="C123" s="87">
        <f t="shared" si="21"/>
        <v>54.4</v>
      </c>
      <c r="D123" s="59">
        <f>D124+D125</f>
        <v>0</v>
      </c>
      <c r="E123" s="59">
        <f>E124+E125</f>
        <v>0</v>
      </c>
      <c r="F123" s="59">
        <f>F124+F125</f>
        <v>0</v>
      </c>
      <c r="G123" s="67">
        <f>G124+G125</f>
        <v>54.4</v>
      </c>
      <c r="H123" s="90">
        <f t="shared" si="22"/>
        <v>1</v>
      </c>
      <c r="I123" s="65">
        <f t="shared" si="23"/>
        <v>0</v>
      </c>
      <c r="J123" s="65">
        <f t="shared" si="24"/>
        <v>0</v>
      </c>
      <c r="K123" s="65">
        <f t="shared" si="25"/>
        <v>0</v>
      </c>
      <c r="L123" s="66">
        <f t="shared" si="26"/>
        <v>1</v>
      </c>
    </row>
    <row r="124" spans="1:12" ht="40.5" customHeight="1">
      <c r="A124" s="27" t="s">
        <v>105</v>
      </c>
      <c r="B124" s="101" t="s">
        <v>104</v>
      </c>
      <c r="C124" s="87">
        <f t="shared" si="21"/>
        <v>0</v>
      </c>
      <c r="D124" s="51"/>
      <c r="E124" s="51"/>
      <c r="F124" s="51"/>
      <c r="G124" s="52"/>
      <c r="H124" s="90">
        <f t="shared" si="22"/>
        <v>0</v>
      </c>
      <c r="I124" s="65">
        <f t="shared" si="23"/>
        <v>0</v>
      </c>
      <c r="J124" s="65">
        <f t="shared" si="24"/>
        <v>0</v>
      </c>
      <c r="K124" s="65">
        <f t="shared" si="25"/>
        <v>0</v>
      </c>
      <c r="L124" s="66">
        <f t="shared" si="26"/>
        <v>0</v>
      </c>
    </row>
    <row r="125" spans="1:12" ht="40.5" customHeight="1">
      <c r="A125" s="27" t="s">
        <v>106</v>
      </c>
      <c r="B125" s="101" t="s">
        <v>58</v>
      </c>
      <c r="C125" s="87">
        <f t="shared" si="21"/>
        <v>54.4</v>
      </c>
      <c r="D125" s="59">
        <f>D126+D127+D128+D129</f>
        <v>0</v>
      </c>
      <c r="E125" s="59">
        <f>E126+E127+E128+E129</f>
        <v>0</v>
      </c>
      <c r="F125" s="59">
        <f>F126+F127+F128+F129</f>
        <v>0</v>
      </c>
      <c r="G125" s="67">
        <f>G126+G127+G128+G129</f>
        <v>54.4</v>
      </c>
      <c r="H125" s="90">
        <f t="shared" si="22"/>
        <v>1</v>
      </c>
      <c r="I125" s="65">
        <f t="shared" si="23"/>
        <v>0</v>
      </c>
      <c r="J125" s="65">
        <f t="shared" si="24"/>
        <v>0</v>
      </c>
      <c r="K125" s="65">
        <f t="shared" si="25"/>
        <v>0</v>
      </c>
      <c r="L125" s="66">
        <f t="shared" si="26"/>
        <v>1</v>
      </c>
    </row>
    <row r="126" spans="1:12" ht="15" customHeight="1">
      <c r="A126" s="27"/>
      <c r="B126" s="102" t="s">
        <v>108</v>
      </c>
      <c r="C126" s="87">
        <f t="shared" si="21"/>
        <v>54.4</v>
      </c>
      <c r="D126" s="51"/>
      <c r="E126" s="51"/>
      <c r="F126" s="51"/>
      <c r="G126" s="52">
        <f>Баланс_электрической_энергии!C124</f>
        <v>54.4</v>
      </c>
      <c r="H126" s="90">
        <f t="shared" si="22"/>
        <v>1</v>
      </c>
      <c r="I126" s="65">
        <f t="shared" si="23"/>
        <v>0</v>
      </c>
      <c r="J126" s="65">
        <f t="shared" si="24"/>
        <v>0</v>
      </c>
      <c r="K126" s="65">
        <f t="shared" si="25"/>
        <v>0</v>
      </c>
      <c r="L126" s="66">
        <f t="shared" si="26"/>
        <v>1</v>
      </c>
    </row>
    <row r="127" spans="1:12" ht="15" customHeight="1">
      <c r="A127" s="27"/>
      <c r="B127" s="102" t="s">
        <v>109</v>
      </c>
      <c r="C127" s="87">
        <f t="shared" si="21"/>
        <v>0</v>
      </c>
      <c r="D127" s="51"/>
      <c r="E127" s="51"/>
      <c r="F127" s="51"/>
      <c r="G127" s="52"/>
      <c r="H127" s="90">
        <f t="shared" si="22"/>
        <v>0</v>
      </c>
      <c r="I127" s="65">
        <f t="shared" si="23"/>
        <v>0</v>
      </c>
      <c r="J127" s="65">
        <f t="shared" si="24"/>
        <v>0</v>
      </c>
      <c r="K127" s="65">
        <f t="shared" si="25"/>
        <v>0</v>
      </c>
      <c r="L127" s="66">
        <f t="shared" si="26"/>
        <v>0</v>
      </c>
    </row>
    <row r="128" spans="1:12" ht="15" customHeight="1">
      <c r="A128" s="27"/>
      <c r="B128" s="102" t="s">
        <v>110</v>
      </c>
      <c r="C128" s="87">
        <f t="shared" si="21"/>
        <v>0</v>
      </c>
      <c r="D128" s="51"/>
      <c r="E128" s="51"/>
      <c r="F128" s="51"/>
      <c r="G128" s="52"/>
      <c r="H128" s="90">
        <f t="shared" si="22"/>
        <v>0</v>
      </c>
      <c r="I128" s="65">
        <f t="shared" si="23"/>
        <v>0</v>
      </c>
      <c r="J128" s="65">
        <f t="shared" si="24"/>
        <v>0</v>
      </c>
      <c r="K128" s="65">
        <f t="shared" si="25"/>
        <v>0</v>
      </c>
      <c r="L128" s="66">
        <f t="shared" si="26"/>
        <v>0</v>
      </c>
    </row>
    <row r="129" spans="1:12" ht="15" customHeight="1">
      <c r="A129" s="27"/>
      <c r="B129" s="102" t="s">
        <v>111</v>
      </c>
      <c r="C129" s="87">
        <f t="shared" si="21"/>
        <v>0</v>
      </c>
      <c r="D129" s="51"/>
      <c r="E129" s="51"/>
      <c r="F129" s="51"/>
      <c r="G129" s="52"/>
      <c r="H129" s="90">
        <f t="shared" si="22"/>
        <v>0</v>
      </c>
      <c r="I129" s="65">
        <f t="shared" si="23"/>
        <v>0</v>
      </c>
      <c r="J129" s="65">
        <f t="shared" si="24"/>
        <v>0</v>
      </c>
      <c r="K129" s="65">
        <f t="shared" si="25"/>
        <v>0</v>
      </c>
      <c r="L129" s="66">
        <f t="shared" si="26"/>
        <v>0</v>
      </c>
    </row>
    <row r="130" spans="1:12" ht="15" customHeight="1">
      <c r="A130" s="27" t="s">
        <v>59</v>
      </c>
      <c r="B130" s="103" t="s">
        <v>60</v>
      </c>
      <c r="C130" s="88">
        <f t="shared" si="21"/>
        <v>3673.564</v>
      </c>
      <c r="D130" s="61">
        <f>D117+D87</f>
        <v>0</v>
      </c>
      <c r="E130" s="61">
        <f>E117+E87</f>
        <v>0</v>
      </c>
      <c r="F130" s="61">
        <f>F117+F87</f>
        <v>0</v>
      </c>
      <c r="G130" s="72">
        <f>G117+G87</f>
        <v>3673.564</v>
      </c>
      <c r="H130" s="90">
        <f t="shared" si="22"/>
        <v>1</v>
      </c>
      <c r="I130" s="65">
        <f t="shared" si="23"/>
        <v>0</v>
      </c>
      <c r="J130" s="65">
        <f t="shared" si="24"/>
        <v>0</v>
      </c>
      <c r="K130" s="65">
        <f t="shared" si="25"/>
        <v>0</v>
      </c>
      <c r="L130" s="66">
        <f t="shared" si="26"/>
        <v>1</v>
      </c>
    </row>
    <row r="131" spans="1:12" ht="15.75" thickBot="1">
      <c r="A131" s="28" t="s">
        <v>61</v>
      </c>
      <c r="B131" s="104" t="s">
        <v>62</v>
      </c>
      <c r="C131" s="89" t="str">
        <f>IF(ROUND(C86-C130,3)=0,"ОК","ОШИБКА")</f>
        <v>ОК</v>
      </c>
      <c r="D131" s="82" t="str">
        <f>IF(ROUND(D86-D130,3)=0,"ОК","ОШИБКА")</f>
        <v>ОК</v>
      </c>
      <c r="E131" s="82" t="str">
        <f>IF(ROUND(E86-E130,3)=0,"ОК","ОШИБКА")</f>
        <v>ОК</v>
      </c>
      <c r="F131" s="82" t="str">
        <f>IF(ROUND(F86-F130,3)=0,"ОК","ОШИБКА")</f>
        <v>ОК</v>
      </c>
      <c r="G131" s="83" t="str">
        <f>IF(ROUND(G86-G130,3)=0,"ОК","ОШИБКА")</f>
        <v>ОК</v>
      </c>
      <c r="H131" s="211"/>
      <c r="I131" s="212"/>
      <c r="J131" s="212"/>
      <c r="K131" s="212"/>
      <c r="L131" s="213"/>
    </row>
    <row r="132" spans="1:12" ht="15">
      <c r="A132" s="69"/>
      <c r="B132" s="43"/>
      <c r="C132" s="70"/>
      <c r="D132" s="70"/>
      <c r="E132" s="70"/>
      <c r="F132" s="70"/>
      <c r="G132" s="70"/>
      <c r="H132" s="70"/>
      <c r="I132" s="70"/>
      <c r="J132" s="70"/>
      <c r="K132" s="70"/>
      <c r="L132" s="70"/>
    </row>
    <row r="133" spans="1:12" ht="15">
      <c r="A133" s="69"/>
      <c r="B133" s="189" t="s">
        <v>176</v>
      </c>
      <c r="C133" s="189"/>
      <c r="D133" s="189"/>
      <c r="E133" s="190" t="s">
        <v>196</v>
      </c>
      <c r="F133" s="190"/>
      <c r="G133" s="70"/>
      <c r="H133" s="70"/>
      <c r="I133" s="70"/>
      <c r="J133" s="70"/>
      <c r="K133" s="70"/>
      <c r="L133" s="70"/>
    </row>
    <row r="134" spans="1:12" ht="15.75" thickBot="1">
      <c r="A134" s="69"/>
      <c r="B134" s="43"/>
      <c r="C134" s="70"/>
      <c r="D134" s="70"/>
      <c r="E134" s="70"/>
      <c r="F134" s="70"/>
      <c r="G134" s="70"/>
      <c r="H134" s="70"/>
      <c r="I134" s="70"/>
      <c r="J134" s="70"/>
      <c r="K134" s="70"/>
      <c r="L134" s="70"/>
    </row>
    <row r="135" spans="1:12" ht="15" customHeight="1" thickBot="1">
      <c r="A135" s="194" t="s">
        <v>129</v>
      </c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</row>
    <row r="136" spans="1:12" ht="15" customHeight="1">
      <c r="A136" s="214" t="s">
        <v>12</v>
      </c>
      <c r="B136" s="216" t="s">
        <v>13</v>
      </c>
      <c r="C136" s="214" t="s">
        <v>14</v>
      </c>
      <c r="D136" s="215"/>
      <c r="E136" s="215"/>
      <c r="F136" s="215"/>
      <c r="G136" s="216"/>
      <c r="H136" s="214" t="s">
        <v>15</v>
      </c>
      <c r="I136" s="215"/>
      <c r="J136" s="215"/>
      <c r="K136" s="215"/>
      <c r="L136" s="216"/>
    </row>
    <row r="137" spans="1:12" ht="15" customHeight="1">
      <c r="A137" s="207"/>
      <c r="B137" s="206"/>
      <c r="C137" s="117" t="s">
        <v>16</v>
      </c>
      <c r="D137" s="118" t="s">
        <v>17</v>
      </c>
      <c r="E137" s="118" t="s">
        <v>18</v>
      </c>
      <c r="F137" s="118" t="s">
        <v>19</v>
      </c>
      <c r="G137" s="119" t="s">
        <v>20</v>
      </c>
      <c r="H137" s="117" t="s">
        <v>16</v>
      </c>
      <c r="I137" s="118" t="s">
        <v>17</v>
      </c>
      <c r="J137" s="118" t="s">
        <v>18</v>
      </c>
      <c r="K137" s="118" t="s">
        <v>19</v>
      </c>
      <c r="L137" s="119" t="s">
        <v>20</v>
      </c>
    </row>
    <row r="138" spans="1:12" ht="15" customHeight="1">
      <c r="A138" s="117">
        <v>1</v>
      </c>
      <c r="B138" s="119">
        <v>2</v>
      </c>
      <c r="C138" s="117">
        <v>3</v>
      </c>
      <c r="D138" s="118">
        <v>4</v>
      </c>
      <c r="E138" s="118">
        <v>5</v>
      </c>
      <c r="F138" s="118">
        <v>6</v>
      </c>
      <c r="G138" s="119">
        <v>7</v>
      </c>
      <c r="H138" s="117">
        <v>8</v>
      </c>
      <c r="I138" s="118">
        <v>9</v>
      </c>
      <c r="J138" s="118">
        <v>10</v>
      </c>
      <c r="K138" s="118">
        <v>11</v>
      </c>
      <c r="L138" s="119">
        <v>12</v>
      </c>
    </row>
    <row r="139" spans="1:12" ht="15" customHeight="1">
      <c r="A139" s="23" t="s">
        <v>21</v>
      </c>
      <c r="B139" s="91" t="s">
        <v>22</v>
      </c>
      <c r="C139" s="88">
        <f>SUM(D139:G139)</f>
        <v>4084</v>
      </c>
      <c r="D139" s="51"/>
      <c r="E139" s="51"/>
      <c r="F139" s="51"/>
      <c r="G139" s="52">
        <f>Баланс_электрической_энергии!C145</f>
        <v>4084</v>
      </c>
      <c r="H139" s="90">
        <f aca="true" t="shared" si="27" ref="H139:L140">IF(C139=0,,C139/$C139)</f>
        <v>1</v>
      </c>
      <c r="I139" s="65">
        <f t="shared" si="27"/>
        <v>0</v>
      </c>
      <c r="J139" s="65">
        <f t="shared" si="27"/>
        <v>0</v>
      </c>
      <c r="K139" s="65">
        <f t="shared" si="27"/>
        <v>0</v>
      </c>
      <c r="L139" s="66">
        <f t="shared" si="27"/>
        <v>1</v>
      </c>
    </row>
    <row r="140" spans="1:12" ht="15" customHeight="1">
      <c r="A140" s="24" t="s">
        <v>23</v>
      </c>
      <c r="B140" s="92" t="s">
        <v>24</v>
      </c>
      <c r="C140" s="88">
        <f>SUM(D140:G140)</f>
        <v>36.436</v>
      </c>
      <c r="D140" s="51"/>
      <c r="E140" s="51"/>
      <c r="F140" s="51"/>
      <c r="G140" s="52">
        <f>Баланс_электрической_энергии!C146</f>
        <v>36.436</v>
      </c>
      <c r="H140" s="90">
        <f t="shared" si="27"/>
        <v>1</v>
      </c>
      <c r="I140" s="65">
        <f t="shared" si="27"/>
        <v>0</v>
      </c>
      <c r="J140" s="65">
        <f t="shared" si="27"/>
        <v>0</v>
      </c>
      <c r="K140" s="65">
        <f t="shared" si="27"/>
        <v>0</v>
      </c>
      <c r="L140" s="66">
        <f t="shared" si="27"/>
        <v>1</v>
      </c>
    </row>
    <row r="141" spans="1:12" ht="15" customHeight="1">
      <c r="A141" s="25" t="s">
        <v>25</v>
      </c>
      <c r="B141" s="93" t="s">
        <v>26</v>
      </c>
      <c r="C141" s="90">
        <f>IF(C139=0,0,C140/C139)</f>
        <v>0.008921645445641528</v>
      </c>
      <c r="D141" s="65">
        <f>IF(D139=0,0,D140/D139)</f>
        <v>0</v>
      </c>
      <c r="E141" s="65">
        <f>IF(E139=0,0,E140/E139)</f>
        <v>0</v>
      </c>
      <c r="F141" s="65">
        <f>IF(F139=0,0,F140/F139)</f>
        <v>0</v>
      </c>
      <c r="G141" s="66">
        <f>IF(G139=0,0,G140/G139)</f>
        <v>0.008921645445641528</v>
      </c>
      <c r="H141" s="217"/>
      <c r="I141" s="218"/>
      <c r="J141" s="218"/>
      <c r="K141" s="218"/>
      <c r="L141" s="219"/>
    </row>
    <row r="142" spans="1:12" ht="15" customHeight="1">
      <c r="A142" s="24" t="s">
        <v>27</v>
      </c>
      <c r="B142" s="91" t="s">
        <v>28</v>
      </c>
      <c r="C142" s="88">
        <f aca="true" t="shared" si="28" ref="C142:C149">SUM(D142:G142)</f>
        <v>4047.5640000000003</v>
      </c>
      <c r="D142" s="59">
        <f>SUM(D143:D145)</f>
        <v>0</v>
      </c>
      <c r="E142" s="59">
        <f>SUM(E143:E145)</f>
        <v>0</v>
      </c>
      <c r="F142" s="59">
        <f>SUM(F143:F145)</f>
        <v>0</v>
      </c>
      <c r="G142" s="67">
        <f>SUM(G143:G145)</f>
        <v>4047.5640000000003</v>
      </c>
      <c r="H142" s="90">
        <f aca="true" t="shared" si="29" ref="H142:H149">IF(C142=0,,C142/$C142)</f>
        <v>1</v>
      </c>
      <c r="I142" s="65">
        <f aca="true" t="shared" si="30" ref="I142:I149">IF(D142=0,,D142/$C142)</f>
        <v>0</v>
      </c>
      <c r="J142" s="65">
        <f aca="true" t="shared" si="31" ref="J142:J149">IF(E142=0,,E142/$C142)</f>
        <v>0</v>
      </c>
      <c r="K142" s="65">
        <f aca="true" t="shared" si="32" ref="K142:K149">IF(F142=0,,F142/$C142)</f>
        <v>0</v>
      </c>
      <c r="L142" s="66">
        <f aca="true" t="shared" si="33" ref="L142:L149">IF(G142=0,,G142/$C142)</f>
        <v>1</v>
      </c>
    </row>
    <row r="143" spans="1:12" ht="15" customHeight="1">
      <c r="A143" s="26" t="s">
        <v>29</v>
      </c>
      <c r="B143" s="93" t="s">
        <v>30</v>
      </c>
      <c r="C143" s="87">
        <f t="shared" si="28"/>
        <v>4047.5640000000003</v>
      </c>
      <c r="D143" s="51"/>
      <c r="E143" s="51"/>
      <c r="F143" s="51"/>
      <c r="G143" s="51">
        <f>Баланс_электрической_энергии!C149</f>
        <v>4047.5640000000003</v>
      </c>
      <c r="H143" s="90">
        <f t="shared" si="29"/>
        <v>1</v>
      </c>
      <c r="I143" s="65">
        <f t="shared" si="30"/>
        <v>0</v>
      </c>
      <c r="J143" s="65">
        <f t="shared" si="31"/>
        <v>0</v>
      </c>
      <c r="K143" s="65">
        <f t="shared" si="32"/>
        <v>0</v>
      </c>
      <c r="L143" s="66">
        <f t="shared" si="33"/>
        <v>1</v>
      </c>
    </row>
    <row r="144" spans="1:12" ht="15">
      <c r="A144" s="26" t="s">
        <v>31</v>
      </c>
      <c r="B144" s="93" t="s">
        <v>32</v>
      </c>
      <c r="C144" s="87">
        <f t="shared" si="28"/>
        <v>0</v>
      </c>
      <c r="D144" s="51">
        <f>Баланс_электрической_энергии!C150</f>
        <v>0</v>
      </c>
      <c r="E144" s="51"/>
      <c r="F144" s="51"/>
      <c r="G144" s="52"/>
      <c r="H144" s="90">
        <f t="shared" si="29"/>
        <v>0</v>
      </c>
      <c r="I144" s="65">
        <f t="shared" si="30"/>
        <v>0</v>
      </c>
      <c r="J144" s="65">
        <f t="shared" si="31"/>
        <v>0</v>
      </c>
      <c r="K144" s="65">
        <f t="shared" si="32"/>
        <v>0</v>
      </c>
      <c r="L144" s="66">
        <f t="shared" si="33"/>
        <v>0</v>
      </c>
    </row>
    <row r="145" spans="1:12" ht="15" customHeight="1">
      <c r="A145" s="26" t="s">
        <v>33</v>
      </c>
      <c r="B145" s="94" t="s">
        <v>126</v>
      </c>
      <c r="C145" s="87">
        <f t="shared" si="28"/>
        <v>0</v>
      </c>
      <c r="D145" s="59">
        <f>SUM(D146:D148)</f>
        <v>0</v>
      </c>
      <c r="E145" s="59">
        <f>SUM(E146:E148)</f>
        <v>0</v>
      </c>
      <c r="F145" s="59">
        <f>SUM(F146:F148)</f>
        <v>0</v>
      </c>
      <c r="G145" s="59">
        <f>SUM(G146:G148)</f>
        <v>0</v>
      </c>
      <c r="H145" s="90">
        <f t="shared" si="29"/>
        <v>0</v>
      </c>
      <c r="I145" s="65">
        <f t="shared" si="30"/>
        <v>0</v>
      </c>
      <c r="J145" s="65">
        <f t="shared" si="31"/>
        <v>0</v>
      </c>
      <c r="K145" s="65">
        <f t="shared" si="32"/>
        <v>0</v>
      </c>
      <c r="L145" s="66">
        <f t="shared" si="33"/>
        <v>0</v>
      </c>
    </row>
    <row r="146" spans="1:12" ht="15" customHeight="1">
      <c r="A146" s="26" t="s">
        <v>117</v>
      </c>
      <c r="B146" s="113" t="s">
        <v>17</v>
      </c>
      <c r="C146" s="87">
        <f t="shared" si="28"/>
        <v>0</v>
      </c>
      <c r="D146" s="51"/>
      <c r="E146" s="51"/>
      <c r="F146" s="51"/>
      <c r="G146" s="52"/>
      <c r="H146" s="90">
        <f t="shared" si="29"/>
        <v>0</v>
      </c>
      <c r="I146" s="65">
        <f t="shared" si="30"/>
        <v>0</v>
      </c>
      <c r="J146" s="65">
        <f t="shared" si="31"/>
        <v>0</v>
      </c>
      <c r="K146" s="65">
        <f t="shared" si="32"/>
        <v>0</v>
      </c>
      <c r="L146" s="66">
        <f t="shared" si="33"/>
        <v>0</v>
      </c>
    </row>
    <row r="147" spans="1:12" ht="15" customHeight="1">
      <c r="A147" s="26" t="s">
        <v>118</v>
      </c>
      <c r="B147" s="113" t="s">
        <v>18</v>
      </c>
      <c r="C147" s="87">
        <f t="shared" si="28"/>
        <v>0</v>
      </c>
      <c r="D147" s="51"/>
      <c r="E147" s="51"/>
      <c r="F147" s="51"/>
      <c r="G147" s="52"/>
      <c r="H147" s="90">
        <f t="shared" si="29"/>
        <v>0</v>
      </c>
      <c r="I147" s="65">
        <f t="shared" si="30"/>
        <v>0</v>
      </c>
      <c r="J147" s="65">
        <f t="shared" si="31"/>
        <v>0</v>
      </c>
      <c r="K147" s="65">
        <f t="shared" si="32"/>
        <v>0</v>
      </c>
      <c r="L147" s="66">
        <f t="shared" si="33"/>
        <v>0</v>
      </c>
    </row>
    <row r="148" spans="1:12" ht="15" customHeight="1">
      <c r="A148" s="26" t="s">
        <v>119</v>
      </c>
      <c r="B148" s="113" t="s">
        <v>19</v>
      </c>
      <c r="C148" s="87">
        <f t="shared" si="28"/>
        <v>0</v>
      </c>
      <c r="D148" s="51"/>
      <c r="E148" s="51"/>
      <c r="F148" s="51"/>
      <c r="G148" s="52"/>
      <c r="H148" s="90">
        <f t="shared" si="29"/>
        <v>0</v>
      </c>
      <c r="I148" s="65">
        <f t="shared" si="30"/>
        <v>0</v>
      </c>
      <c r="J148" s="65">
        <f t="shared" si="31"/>
        <v>0</v>
      </c>
      <c r="K148" s="65">
        <f t="shared" si="32"/>
        <v>0</v>
      </c>
      <c r="L148" s="66">
        <f t="shared" si="33"/>
        <v>0</v>
      </c>
    </row>
    <row r="149" spans="1:12" ht="15" customHeight="1">
      <c r="A149" s="24" t="s">
        <v>34</v>
      </c>
      <c r="B149" s="95" t="s">
        <v>94</v>
      </c>
      <c r="C149" s="88">
        <f t="shared" si="28"/>
        <v>0</v>
      </c>
      <c r="D149" s="51"/>
      <c r="E149" s="51"/>
      <c r="F149" s="51"/>
      <c r="G149" s="52"/>
      <c r="H149" s="90">
        <f t="shared" si="29"/>
        <v>0</v>
      </c>
      <c r="I149" s="65">
        <f t="shared" si="30"/>
        <v>0</v>
      </c>
      <c r="J149" s="65">
        <f t="shared" si="31"/>
        <v>0</v>
      </c>
      <c r="K149" s="65">
        <f t="shared" si="32"/>
        <v>0</v>
      </c>
      <c r="L149" s="66">
        <f t="shared" si="33"/>
        <v>0</v>
      </c>
    </row>
    <row r="150" spans="1:12" ht="15" customHeight="1">
      <c r="A150" s="26" t="s">
        <v>35</v>
      </c>
      <c r="B150" s="93" t="s">
        <v>36</v>
      </c>
      <c r="C150" s="90">
        <f>IF(C142=0,0,C149/C142)</f>
        <v>0</v>
      </c>
      <c r="D150" s="65">
        <f>IF(D142=0,0,D149/D142)</f>
        <v>0</v>
      </c>
      <c r="E150" s="65">
        <f>IF(E142=0,0,E149/E142)</f>
        <v>0</v>
      </c>
      <c r="F150" s="65">
        <f>IF(F142=0,0,F149/F142)</f>
        <v>0</v>
      </c>
      <c r="G150" s="66">
        <f>IF(G142=0,0,G149/G142)</f>
        <v>0</v>
      </c>
      <c r="H150" s="217"/>
      <c r="I150" s="218"/>
      <c r="J150" s="218"/>
      <c r="K150" s="218"/>
      <c r="L150" s="219"/>
    </row>
    <row r="151" spans="1:12" ht="15" customHeight="1">
      <c r="A151" s="26" t="s">
        <v>37</v>
      </c>
      <c r="B151" s="93" t="s">
        <v>101</v>
      </c>
      <c r="C151" s="87">
        <f aca="true" t="shared" si="34" ref="C151:C196">SUM(D151:G151)</f>
        <v>0</v>
      </c>
      <c r="D151" s="51"/>
      <c r="E151" s="51"/>
      <c r="F151" s="51"/>
      <c r="G151" s="52"/>
      <c r="H151" s="90">
        <f aca="true" t="shared" si="35" ref="H151:H196">IF(C151=0,,C151/$C151)</f>
        <v>0</v>
      </c>
      <c r="I151" s="65">
        <f aca="true" t="shared" si="36" ref="I151:I196">IF(D151=0,,D151/$C151)</f>
        <v>0</v>
      </c>
      <c r="J151" s="65">
        <f aca="true" t="shared" si="37" ref="J151:J196">IF(E151=0,,E151/$C151)</f>
        <v>0</v>
      </c>
      <c r="K151" s="65">
        <f aca="true" t="shared" si="38" ref="K151:K196">IF(F151=0,,F151/$C151)</f>
        <v>0</v>
      </c>
      <c r="L151" s="66">
        <f aca="true" t="shared" si="39" ref="L151:L196">IF(G151=0,,G151/$C151)</f>
        <v>0</v>
      </c>
    </row>
    <row r="152" spans="1:12" ht="15" customHeight="1">
      <c r="A152" s="24" t="s">
        <v>38</v>
      </c>
      <c r="B152" s="95" t="s">
        <v>39</v>
      </c>
      <c r="C152" s="88">
        <f t="shared" si="34"/>
        <v>4047.5640000000003</v>
      </c>
      <c r="D152" s="61">
        <f>D142-D149-D151</f>
        <v>0</v>
      </c>
      <c r="E152" s="61">
        <f>E142-E149-E151</f>
        <v>0</v>
      </c>
      <c r="F152" s="61">
        <f>F142-F149-F151</f>
        <v>0</v>
      </c>
      <c r="G152" s="72">
        <f>G142-G149-G151</f>
        <v>4047.5640000000003</v>
      </c>
      <c r="H152" s="90">
        <f t="shared" si="35"/>
        <v>1</v>
      </c>
      <c r="I152" s="65">
        <f t="shared" si="36"/>
        <v>0</v>
      </c>
      <c r="J152" s="65">
        <f t="shared" si="37"/>
        <v>0</v>
      </c>
      <c r="K152" s="65">
        <f t="shared" si="38"/>
        <v>0</v>
      </c>
      <c r="L152" s="66">
        <f t="shared" si="39"/>
        <v>1</v>
      </c>
    </row>
    <row r="153" spans="1:12" ht="15" customHeight="1">
      <c r="A153" s="26" t="s">
        <v>40</v>
      </c>
      <c r="B153" s="96" t="s">
        <v>41</v>
      </c>
      <c r="C153" s="87">
        <f t="shared" si="34"/>
        <v>0</v>
      </c>
      <c r="D153" s="59">
        <f>D154+D169+D176</f>
        <v>0</v>
      </c>
      <c r="E153" s="59">
        <f>E154+E169+E176</f>
        <v>0</v>
      </c>
      <c r="F153" s="59">
        <f>F154+F169+F176</f>
        <v>0</v>
      </c>
      <c r="G153" s="67">
        <f>G154+G169+G176</f>
        <v>0</v>
      </c>
      <c r="H153" s="90">
        <f t="shared" si="35"/>
        <v>0</v>
      </c>
      <c r="I153" s="65">
        <f t="shared" si="36"/>
        <v>0</v>
      </c>
      <c r="J153" s="65">
        <f t="shared" si="37"/>
        <v>0</v>
      </c>
      <c r="K153" s="65">
        <f t="shared" si="38"/>
        <v>0</v>
      </c>
      <c r="L153" s="66">
        <f t="shared" si="39"/>
        <v>0</v>
      </c>
    </row>
    <row r="154" spans="1:12" ht="15" customHeight="1">
      <c r="A154" s="26" t="s">
        <v>43</v>
      </c>
      <c r="B154" s="97" t="s">
        <v>80</v>
      </c>
      <c r="C154" s="87">
        <f t="shared" si="34"/>
        <v>0</v>
      </c>
      <c r="D154" s="59">
        <f>D155+D162</f>
        <v>0</v>
      </c>
      <c r="E154" s="59">
        <f>E155+E162</f>
        <v>0</v>
      </c>
      <c r="F154" s="59">
        <f>F155+F162</f>
        <v>0</v>
      </c>
      <c r="G154" s="67">
        <f>G155+G162</f>
        <v>0</v>
      </c>
      <c r="H154" s="90">
        <f t="shared" si="35"/>
        <v>0</v>
      </c>
      <c r="I154" s="65">
        <f t="shared" si="36"/>
        <v>0</v>
      </c>
      <c r="J154" s="65">
        <f t="shared" si="37"/>
        <v>0</v>
      </c>
      <c r="K154" s="65">
        <f t="shared" si="38"/>
        <v>0</v>
      </c>
      <c r="L154" s="66">
        <f t="shared" si="39"/>
        <v>0</v>
      </c>
    </row>
    <row r="155" spans="1:12" ht="15" customHeight="1">
      <c r="A155" s="26" t="s">
        <v>102</v>
      </c>
      <c r="B155" s="98" t="s">
        <v>87</v>
      </c>
      <c r="C155" s="87">
        <f t="shared" si="34"/>
        <v>0</v>
      </c>
      <c r="D155" s="59">
        <f>SUM(D156:D161)</f>
        <v>0</v>
      </c>
      <c r="E155" s="59">
        <f>SUM(E156:E161)</f>
        <v>0</v>
      </c>
      <c r="F155" s="59">
        <f>SUM(F156:F161)</f>
        <v>0</v>
      </c>
      <c r="G155" s="67">
        <f>SUM(G156:G161)</f>
        <v>0</v>
      </c>
      <c r="H155" s="90">
        <f t="shared" si="35"/>
        <v>0</v>
      </c>
      <c r="I155" s="65">
        <f t="shared" si="36"/>
        <v>0</v>
      </c>
      <c r="J155" s="65">
        <f t="shared" si="37"/>
        <v>0</v>
      </c>
      <c r="K155" s="65">
        <f t="shared" si="38"/>
        <v>0</v>
      </c>
      <c r="L155" s="66">
        <f t="shared" si="39"/>
        <v>0</v>
      </c>
    </row>
    <row r="156" spans="1:12" ht="15" customHeight="1">
      <c r="A156" s="26"/>
      <c r="B156" s="99" t="s">
        <v>81</v>
      </c>
      <c r="C156" s="87">
        <f t="shared" si="34"/>
        <v>0</v>
      </c>
      <c r="D156" s="51"/>
      <c r="E156" s="51"/>
      <c r="F156" s="51"/>
      <c r="G156" s="52"/>
      <c r="H156" s="90">
        <f t="shared" si="35"/>
        <v>0</v>
      </c>
      <c r="I156" s="65">
        <f t="shared" si="36"/>
        <v>0</v>
      </c>
      <c r="J156" s="65">
        <f t="shared" si="37"/>
        <v>0</v>
      </c>
      <c r="K156" s="65">
        <f t="shared" si="38"/>
        <v>0</v>
      </c>
      <c r="L156" s="66">
        <f t="shared" si="39"/>
        <v>0</v>
      </c>
    </row>
    <row r="157" spans="1:12" ht="15" customHeight="1">
      <c r="A157" s="26"/>
      <c r="B157" s="99" t="s">
        <v>82</v>
      </c>
      <c r="C157" s="87">
        <f t="shared" si="34"/>
        <v>0</v>
      </c>
      <c r="D157" s="51"/>
      <c r="E157" s="51"/>
      <c r="F157" s="51"/>
      <c r="G157" s="52"/>
      <c r="H157" s="90">
        <f t="shared" si="35"/>
        <v>0</v>
      </c>
      <c r="I157" s="65">
        <f t="shared" si="36"/>
        <v>0</v>
      </c>
      <c r="J157" s="65">
        <f t="shared" si="37"/>
        <v>0</v>
      </c>
      <c r="K157" s="65">
        <f t="shared" si="38"/>
        <v>0</v>
      </c>
      <c r="L157" s="66">
        <f t="shared" si="39"/>
        <v>0</v>
      </c>
    </row>
    <row r="158" spans="1:12" ht="15" customHeight="1">
      <c r="A158" s="26"/>
      <c r="B158" s="99" t="s">
        <v>83</v>
      </c>
      <c r="C158" s="87">
        <f t="shared" si="34"/>
        <v>0</v>
      </c>
      <c r="D158" s="51"/>
      <c r="E158" s="51"/>
      <c r="F158" s="51"/>
      <c r="G158" s="52"/>
      <c r="H158" s="90">
        <f t="shared" si="35"/>
        <v>0</v>
      </c>
      <c r="I158" s="65">
        <f t="shared" si="36"/>
        <v>0</v>
      </c>
      <c r="J158" s="65">
        <f t="shared" si="37"/>
        <v>0</v>
      </c>
      <c r="K158" s="65">
        <f t="shared" si="38"/>
        <v>0</v>
      </c>
      <c r="L158" s="66">
        <f t="shared" si="39"/>
        <v>0</v>
      </c>
    </row>
    <row r="159" spans="1:12" ht="15" customHeight="1">
      <c r="A159" s="26"/>
      <c r="B159" s="99" t="s">
        <v>84</v>
      </c>
      <c r="C159" s="87">
        <f t="shared" si="34"/>
        <v>0</v>
      </c>
      <c r="D159" s="51"/>
      <c r="E159" s="51"/>
      <c r="F159" s="51"/>
      <c r="G159" s="52"/>
      <c r="H159" s="90">
        <f t="shared" si="35"/>
        <v>0</v>
      </c>
      <c r="I159" s="65">
        <f t="shared" si="36"/>
        <v>0</v>
      </c>
      <c r="J159" s="65">
        <f t="shared" si="37"/>
        <v>0</v>
      </c>
      <c r="K159" s="65">
        <f t="shared" si="38"/>
        <v>0</v>
      </c>
      <c r="L159" s="66">
        <f t="shared" si="39"/>
        <v>0</v>
      </c>
    </row>
    <row r="160" spans="1:12" ht="15" customHeight="1">
      <c r="A160" s="26"/>
      <c r="B160" s="99" t="s">
        <v>85</v>
      </c>
      <c r="C160" s="87">
        <f t="shared" si="34"/>
        <v>0</v>
      </c>
      <c r="D160" s="51"/>
      <c r="E160" s="51"/>
      <c r="F160" s="51"/>
      <c r="G160" s="52"/>
      <c r="H160" s="90">
        <f t="shared" si="35"/>
        <v>0</v>
      </c>
      <c r="I160" s="65">
        <f t="shared" si="36"/>
        <v>0</v>
      </c>
      <c r="J160" s="65">
        <f t="shared" si="37"/>
        <v>0</v>
      </c>
      <c r="K160" s="65">
        <f t="shared" si="38"/>
        <v>0</v>
      </c>
      <c r="L160" s="66">
        <f t="shared" si="39"/>
        <v>0</v>
      </c>
    </row>
    <row r="161" spans="1:12" ht="15" customHeight="1">
      <c r="A161" s="26"/>
      <c r="B161" s="99" t="s">
        <v>86</v>
      </c>
      <c r="C161" s="87">
        <f t="shared" si="34"/>
        <v>0</v>
      </c>
      <c r="D161" s="51"/>
      <c r="E161" s="51"/>
      <c r="F161" s="51"/>
      <c r="G161" s="52"/>
      <c r="H161" s="90">
        <f t="shared" si="35"/>
        <v>0</v>
      </c>
      <c r="I161" s="65">
        <f t="shared" si="36"/>
        <v>0</v>
      </c>
      <c r="J161" s="65">
        <f t="shared" si="37"/>
        <v>0</v>
      </c>
      <c r="K161" s="65">
        <f t="shared" si="38"/>
        <v>0</v>
      </c>
      <c r="L161" s="66">
        <f t="shared" si="39"/>
        <v>0</v>
      </c>
    </row>
    <row r="162" spans="1:12" ht="15" customHeight="1">
      <c r="A162" s="26" t="s">
        <v>103</v>
      </c>
      <c r="B162" s="98" t="s">
        <v>90</v>
      </c>
      <c r="C162" s="87">
        <f t="shared" si="34"/>
        <v>0</v>
      </c>
      <c r="D162" s="59">
        <f>SUM(D163:D168)</f>
        <v>0</v>
      </c>
      <c r="E162" s="59">
        <f>SUM(E163:E168)</f>
        <v>0</v>
      </c>
      <c r="F162" s="59">
        <f>SUM(F163:F168)</f>
        <v>0</v>
      </c>
      <c r="G162" s="67">
        <f>SUM(G163:G168)</f>
        <v>0</v>
      </c>
      <c r="H162" s="90">
        <f t="shared" si="35"/>
        <v>0</v>
      </c>
      <c r="I162" s="65">
        <f t="shared" si="36"/>
        <v>0</v>
      </c>
      <c r="J162" s="65">
        <f t="shared" si="37"/>
        <v>0</v>
      </c>
      <c r="K162" s="65">
        <f t="shared" si="38"/>
        <v>0</v>
      </c>
      <c r="L162" s="66">
        <f t="shared" si="39"/>
        <v>0</v>
      </c>
    </row>
    <row r="163" spans="1:12" ht="15" customHeight="1">
      <c r="A163" s="26"/>
      <c r="B163" s="99" t="s">
        <v>81</v>
      </c>
      <c r="C163" s="87">
        <f t="shared" si="34"/>
        <v>0</v>
      </c>
      <c r="D163" s="51"/>
      <c r="E163" s="51"/>
      <c r="F163" s="51"/>
      <c r="G163" s="52"/>
      <c r="H163" s="90">
        <f t="shared" si="35"/>
        <v>0</v>
      </c>
      <c r="I163" s="65">
        <f t="shared" si="36"/>
        <v>0</v>
      </c>
      <c r="J163" s="65">
        <f t="shared" si="37"/>
        <v>0</v>
      </c>
      <c r="K163" s="65">
        <f t="shared" si="38"/>
        <v>0</v>
      </c>
      <c r="L163" s="66">
        <f t="shared" si="39"/>
        <v>0</v>
      </c>
    </row>
    <row r="164" spans="1:12" ht="15" customHeight="1">
      <c r="A164" s="26"/>
      <c r="B164" s="99" t="s">
        <v>82</v>
      </c>
      <c r="C164" s="87">
        <f t="shared" si="34"/>
        <v>0</v>
      </c>
      <c r="D164" s="51"/>
      <c r="E164" s="51"/>
      <c r="F164" s="51"/>
      <c r="G164" s="52"/>
      <c r="H164" s="90">
        <f t="shared" si="35"/>
        <v>0</v>
      </c>
      <c r="I164" s="65">
        <f t="shared" si="36"/>
        <v>0</v>
      </c>
      <c r="J164" s="65">
        <f t="shared" si="37"/>
        <v>0</v>
      </c>
      <c r="K164" s="65">
        <f t="shared" si="38"/>
        <v>0</v>
      </c>
      <c r="L164" s="66">
        <f t="shared" si="39"/>
        <v>0</v>
      </c>
    </row>
    <row r="165" spans="1:12" ht="15" customHeight="1">
      <c r="A165" s="26"/>
      <c r="B165" s="99" t="s">
        <v>83</v>
      </c>
      <c r="C165" s="87">
        <f t="shared" si="34"/>
        <v>0</v>
      </c>
      <c r="D165" s="51"/>
      <c r="E165" s="51"/>
      <c r="F165" s="51"/>
      <c r="G165" s="52"/>
      <c r="H165" s="90">
        <f t="shared" si="35"/>
        <v>0</v>
      </c>
      <c r="I165" s="65">
        <f t="shared" si="36"/>
        <v>0</v>
      </c>
      <c r="J165" s="65">
        <f t="shared" si="37"/>
        <v>0</v>
      </c>
      <c r="K165" s="65">
        <f t="shared" si="38"/>
        <v>0</v>
      </c>
      <c r="L165" s="66">
        <f t="shared" si="39"/>
        <v>0</v>
      </c>
    </row>
    <row r="166" spans="1:12" ht="15" customHeight="1">
      <c r="A166" s="26"/>
      <c r="B166" s="99" t="s">
        <v>84</v>
      </c>
      <c r="C166" s="87">
        <f t="shared" si="34"/>
        <v>0</v>
      </c>
      <c r="D166" s="51"/>
      <c r="E166" s="51"/>
      <c r="F166" s="51"/>
      <c r="G166" s="52"/>
      <c r="H166" s="90">
        <f t="shared" si="35"/>
        <v>0</v>
      </c>
      <c r="I166" s="65">
        <f t="shared" si="36"/>
        <v>0</v>
      </c>
      <c r="J166" s="65">
        <f t="shared" si="37"/>
        <v>0</v>
      </c>
      <c r="K166" s="65">
        <f t="shared" si="38"/>
        <v>0</v>
      </c>
      <c r="L166" s="66">
        <f t="shared" si="39"/>
        <v>0</v>
      </c>
    </row>
    <row r="167" spans="1:12" ht="15" customHeight="1">
      <c r="A167" s="26"/>
      <c r="B167" s="99" t="s">
        <v>85</v>
      </c>
      <c r="C167" s="87">
        <f t="shared" si="34"/>
        <v>0</v>
      </c>
      <c r="D167" s="51"/>
      <c r="E167" s="51"/>
      <c r="F167" s="51"/>
      <c r="G167" s="52"/>
      <c r="H167" s="90">
        <f t="shared" si="35"/>
        <v>0</v>
      </c>
      <c r="I167" s="65">
        <f t="shared" si="36"/>
        <v>0</v>
      </c>
      <c r="J167" s="65">
        <f t="shared" si="37"/>
        <v>0</v>
      </c>
      <c r="K167" s="65">
        <f t="shared" si="38"/>
        <v>0</v>
      </c>
      <c r="L167" s="66">
        <f t="shared" si="39"/>
        <v>0</v>
      </c>
    </row>
    <row r="168" spans="1:12" ht="15" customHeight="1">
      <c r="A168" s="26"/>
      <c r="B168" s="99" t="s">
        <v>86</v>
      </c>
      <c r="C168" s="87">
        <f t="shared" si="34"/>
        <v>0</v>
      </c>
      <c r="D168" s="51"/>
      <c r="E168" s="51"/>
      <c r="F168" s="51"/>
      <c r="G168" s="52"/>
      <c r="H168" s="90">
        <f t="shared" si="35"/>
        <v>0</v>
      </c>
      <c r="I168" s="65">
        <f t="shared" si="36"/>
        <v>0</v>
      </c>
      <c r="J168" s="65">
        <f t="shared" si="37"/>
        <v>0</v>
      </c>
      <c r="K168" s="65">
        <f t="shared" si="38"/>
        <v>0</v>
      </c>
      <c r="L168" s="66">
        <f t="shared" si="39"/>
        <v>0</v>
      </c>
    </row>
    <row r="169" spans="1:12" ht="15" customHeight="1">
      <c r="A169" s="26" t="s">
        <v>44</v>
      </c>
      <c r="B169" s="100" t="s">
        <v>88</v>
      </c>
      <c r="C169" s="87">
        <f t="shared" si="34"/>
        <v>0</v>
      </c>
      <c r="D169" s="59">
        <f>SUM(D170:D175)</f>
        <v>0</v>
      </c>
      <c r="E169" s="59">
        <f>SUM(E170:E175)</f>
        <v>0</v>
      </c>
      <c r="F169" s="59">
        <f>SUM(F170:F175)</f>
        <v>0</v>
      </c>
      <c r="G169" s="67">
        <f>SUM(G170:G175)</f>
        <v>0</v>
      </c>
      <c r="H169" s="90">
        <f t="shared" si="35"/>
        <v>0</v>
      </c>
      <c r="I169" s="65">
        <f t="shared" si="36"/>
        <v>0</v>
      </c>
      <c r="J169" s="65">
        <f t="shared" si="37"/>
        <v>0</v>
      </c>
      <c r="K169" s="65">
        <f t="shared" si="38"/>
        <v>0</v>
      </c>
      <c r="L169" s="66">
        <f t="shared" si="39"/>
        <v>0</v>
      </c>
    </row>
    <row r="170" spans="1:12" ht="15" customHeight="1">
      <c r="A170" s="26"/>
      <c r="B170" s="99" t="s">
        <v>81</v>
      </c>
      <c r="C170" s="87">
        <f t="shared" si="34"/>
        <v>0</v>
      </c>
      <c r="D170" s="51"/>
      <c r="E170" s="51"/>
      <c r="F170" s="51"/>
      <c r="G170" s="52"/>
      <c r="H170" s="90">
        <f t="shared" si="35"/>
        <v>0</v>
      </c>
      <c r="I170" s="65">
        <f t="shared" si="36"/>
        <v>0</v>
      </c>
      <c r="J170" s="65">
        <f t="shared" si="37"/>
        <v>0</v>
      </c>
      <c r="K170" s="65">
        <f t="shared" si="38"/>
        <v>0</v>
      </c>
      <c r="L170" s="66">
        <f t="shared" si="39"/>
        <v>0</v>
      </c>
    </row>
    <row r="171" spans="1:12" ht="27" customHeight="1">
      <c r="A171" s="26"/>
      <c r="B171" s="99" t="s">
        <v>82</v>
      </c>
      <c r="C171" s="87">
        <f t="shared" si="34"/>
        <v>0</v>
      </c>
      <c r="D171" s="51"/>
      <c r="E171" s="51"/>
      <c r="F171" s="51"/>
      <c r="G171" s="52"/>
      <c r="H171" s="90">
        <f t="shared" si="35"/>
        <v>0</v>
      </c>
      <c r="I171" s="65">
        <f t="shared" si="36"/>
        <v>0</v>
      </c>
      <c r="J171" s="65">
        <f t="shared" si="37"/>
        <v>0</v>
      </c>
      <c r="K171" s="65">
        <f t="shared" si="38"/>
        <v>0</v>
      </c>
      <c r="L171" s="66">
        <f t="shared" si="39"/>
        <v>0</v>
      </c>
    </row>
    <row r="172" spans="1:12" ht="15" customHeight="1">
      <c r="A172" s="26"/>
      <c r="B172" s="99" t="s">
        <v>83</v>
      </c>
      <c r="C172" s="87">
        <f t="shared" si="34"/>
        <v>0</v>
      </c>
      <c r="D172" s="51"/>
      <c r="E172" s="51"/>
      <c r="F172" s="51"/>
      <c r="G172" s="52"/>
      <c r="H172" s="90">
        <f t="shared" si="35"/>
        <v>0</v>
      </c>
      <c r="I172" s="65">
        <f t="shared" si="36"/>
        <v>0</v>
      </c>
      <c r="J172" s="65">
        <f t="shared" si="37"/>
        <v>0</v>
      </c>
      <c r="K172" s="65">
        <f t="shared" si="38"/>
        <v>0</v>
      </c>
      <c r="L172" s="66">
        <f t="shared" si="39"/>
        <v>0</v>
      </c>
    </row>
    <row r="173" spans="1:12" ht="15" customHeight="1">
      <c r="A173" s="26"/>
      <c r="B173" s="99" t="s">
        <v>84</v>
      </c>
      <c r="C173" s="87">
        <f t="shared" si="34"/>
        <v>0</v>
      </c>
      <c r="D173" s="51"/>
      <c r="E173" s="51"/>
      <c r="F173" s="51"/>
      <c r="G173" s="52"/>
      <c r="H173" s="90">
        <f t="shared" si="35"/>
        <v>0</v>
      </c>
      <c r="I173" s="65">
        <f t="shared" si="36"/>
        <v>0</v>
      </c>
      <c r="J173" s="65">
        <f t="shared" si="37"/>
        <v>0</v>
      </c>
      <c r="K173" s="65">
        <f t="shared" si="38"/>
        <v>0</v>
      </c>
      <c r="L173" s="66">
        <f t="shared" si="39"/>
        <v>0</v>
      </c>
    </row>
    <row r="174" spans="1:12" ht="15" customHeight="1">
      <c r="A174" s="26"/>
      <c r="B174" s="99" t="s">
        <v>85</v>
      </c>
      <c r="C174" s="87">
        <f t="shared" si="34"/>
        <v>0</v>
      </c>
      <c r="D174" s="51"/>
      <c r="E174" s="51"/>
      <c r="F174" s="51"/>
      <c r="G174" s="52"/>
      <c r="H174" s="90">
        <f t="shared" si="35"/>
        <v>0</v>
      </c>
      <c r="I174" s="65">
        <f t="shared" si="36"/>
        <v>0</v>
      </c>
      <c r="J174" s="65">
        <f t="shared" si="37"/>
        <v>0</v>
      </c>
      <c r="K174" s="65">
        <f t="shared" si="38"/>
        <v>0</v>
      </c>
      <c r="L174" s="66">
        <f t="shared" si="39"/>
        <v>0</v>
      </c>
    </row>
    <row r="175" spans="1:12" ht="15" customHeight="1">
      <c r="A175" s="26"/>
      <c r="B175" s="99" t="s">
        <v>86</v>
      </c>
      <c r="C175" s="87">
        <f t="shared" si="34"/>
        <v>0</v>
      </c>
      <c r="D175" s="51"/>
      <c r="E175" s="51"/>
      <c r="F175" s="51"/>
      <c r="G175" s="52"/>
      <c r="H175" s="90">
        <f t="shared" si="35"/>
        <v>0</v>
      </c>
      <c r="I175" s="65">
        <f t="shared" si="36"/>
        <v>0</v>
      </c>
      <c r="J175" s="65">
        <f t="shared" si="37"/>
        <v>0</v>
      </c>
      <c r="K175" s="65">
        <f t="shared" si="38"/>
        <v>0</v>
      </c>
      <c r="L175" s="66">
        <f t="shared" si="39"/>
        <v>0</v>
      </c>
    </row>
    <row r="176" spans="1:12" ht="15" customHeight="1">
      <c r="A176" s="26" t="s">
        <v>45</v>
      </c>
      <c r="B176" s="16" t="s">
        <v>130</v>
      </c>
      <c r="C176" s="87">
        <f t="shared" si="34"/>
        <v>0</v>
      </c>
      <c r="D176" s="59">
        <f>SUM(D177:D182)</f>
        <v>0</v>
      </c>
      <c r="E176" s="59">
        <f>SUM(E177:E182)</f>
        <v>0</v>
      </c>
      <c r="F176" s="59">
        <f>SUM(F177:F182)</f>
        <v>0</v>
      </c>
      <c r="G176" s="67">
        <f>SUM(G177:G182)</f>
        <v>0</v>
      </c>
      <c r="H176" s="90">
        <f t="shared" si="35"/>
        <v>0</v>
      </c>
      <c r="I176" s="65">
        <f t="shared" si="36"/>
        <v>0</v>
      </c>
      <c r="J176" s="65">
        <f t="shared" si="37"/>
        <v>0</v>
      </c>
      <c r="K176" s="65">
        <f t="shared" si="38"/>
        <v>0</v>
      </c>
      <c r="L176" s="66">
        <f t="shared" si="39"/>
        <v>0</v>
      </c>
    </row>
    <row r="177" spans="1:12" ht="15" customHeight="1">
      <c r="A177" s="26"/>
      <c r="B177" s="99" t="s">
        <v>81</v>
      </c>
      <c r="C177" s="87">
        <f t="shared" si="34"/>
        <v>0</v>
      </c>
      <c r="D177" s="51"/>
      <c r="E177" s="51"/>
      <c r="F177" s="51"/>
      <c r="G177" s="52"/>
      <c r="H177" s="90">
        <f t="shared" si="35"/>
        <v>0</v>
      </c>
      <c r="I177" s="65">
        <f t="shared" si="36"/>
        <v>0</v>
      </c>
      <c r="J177" s="65">
        <f t="shared" si="37"/>
        <v>0</v>
      </c>
      <c r="K177" s="65">
        <f t="shared" si="38"/>
        <v>0</v>
      </c>
      <c r="L177" s="66">
        <f t="shared" si="39"/>
        <v>0</v>
      </c>
    </row>
    <row r="178" spans="1:12" ht="15" customHeight="1">
      <c r="A178" s="26"/>
      <c r="B178" s="99" t="s">
        <v>82</v>
      </c>
      <c r="C178" s="87">
        <f t="shared" si="34"/>
        <v>0</v>
      </c>
      <c r="D178" s="51"/>
      <c r="E178" s="51"/>
      <c r="F178" s="51"/>
      <c r="G178" s="52"/>
      <c r="H178" s="90">
        <f t="shared" si="35"/>
        <v>0</v>
      </c>
      <c r="I178" s="65">
        <f t="shared" si="36"/>
        <v>0</v>
      </c>
      <c r="J178" s="65">
        <f t="shared" si="37"/>
        <v>0</v>
      </c>
      <c r="K178" s="65">
        <f t="shared" si="38"/>
        <v>0</v>
      </c>
      <c r="L178" s="66">
        <f t="shared" si="39"/>
        <v>0</v>
      </c>
    </row>
    <row r="179" spans="1:12" ht="15" customHeight="1">
      <c r="A179" s="26"/>
      <c r="B179" s="99" t="s">
        <v>83</v>
      </c>
      <c r="C179" s="87">
        <f t="shared" si="34"/>
        <v>0</v>
      </c>
      <c r="D179" s="51"/>
      <c r="E179" s="51"/>
      <c r="F179" s="51"/>
      <c r="G179" s="52"/>
      <c r="H179" s="90">
        <f t="shared" si="35"/>
        <v>0</v>
      </c>
      <c r="I179" s="65">
        <f t="shared" si="36"/>
        <v>0</v>
      </c>
      <c r="J179" s="65">
        <f t="shared" si="37"/>
        <v>0</v>
      </c>
      <c r="K179" s="65">
        <f t="shared" si="38"/>
        <v>0</v>
      </c>
      <c r="L179" s="66">
        <f t="shared" si="39"/>
        <v>0</v>
      </c>
    </row>
    <row r="180" spans="1:12" ht="15" customHeight="1">
      <c r="A180" s="26"/>
      <c r="B180" s="99" t="s">
        <v>84</v>
      </c>
      <c r="C180" s="87">
        <f t="shared" si="34"/>
        <v>0</v>
      </c>
      <c r="D180" s="51"/>
      <c r="E180" s="51"/>
      <c r="F180" s="51"/>
      <c r="G180" s="52"/>
      <c r="H180" s="90">
        <f t="shared" si="35"/>
        <v>0</v>
      </c>
      <c r="I180" s="65">
        <f t="shared" si="36"/>
        <v>0</v>
      </c>
      <c r="J180" s="65">
        <f t="shared" si="37"/>
        <v>0</v>
      </c>
      <c r="K180" s="65">
        <f t="shared" si="38"/>
        <v>0</v>
      </c>
      <c r="L180" s="66">
        <f t="shared" si="39"/>
        <v>0</v>
      </c>
    </row>
    <row r="181" spans="1:12" ht="15" customHeight="1">
      <c r="A181" s="26"/>
      <c r="B181" s="99" t="s">
        <v>85</v>
      </c>
      <c r="C181" s="87">
        <f t="shared" si="34"/>
        <v>0</v>
      </c>
      <c r="D181" s="51"/>
      <c r="E181" s="51"/>
      <c r="F181" s="51"/>
      <c r="G181" s="52"/>
      <c r="H181" s="90">
        <f t="shared" si="35"/>
        <v>0</v>
      </c>
      <c r="I181" s="65">
        <f t="shared" si="36"/>
        <v>0</v>
      </c>
      <c r="J181" s="65">
        <f t="shared" si="37"/>
        <v>0</v>
      </c>
      <c r="K181" s="65">
        <f t="shared" si="38"/>
        <v>0</v>
      </c>
      <c r="L181" s="66">
        <f t="shared" si="39"/>
        <v>0</v>
      </c>
    </row>
    <row r="182" spans="1:12" ht="15" customHeight="1">
      <c r="A182" s="26"/>
      <c r="B182" s="99" t="s">
        <v>86</v>
      </c>
      <c r="C182" s="87">
        <f t="shared" si="34"/>
        <v>0</v>
      </c>
      <c r="D182" s="51"/>
      <c r="E182" s="51"/>
      <c r="F182" s="51"/>
      <c r="G182" s="52"/>
      <c r="H182" s="90">
        <f t="shared" si="35"/>
        <v>0</v>
      </c>
      <c r="I182" s="65">
        <f t="shared" si="36"/>
        <v>0</v>
      </c>
      <c r="J182" s="65">
        <f t="shared" si="37"/>
        <v>0</v>
      </c>
      <c r="K182" s="65">
        <f t="shared" si="38"/>
        <v>0</v>
      </c>
      <c r="L182" s="66">
        <f t="shared" si="39"/>
        <v>0</v>
      </c>
    </row>
    <row r="183" spans="1:12" ht="15" customHeight="1">
      <c r="A183" s="26" t="s">
        <v>46</v>
      </c>
      <c r="B183" s="96" t="s">
        <v>47</v>
      </c>
      <c r="C183" s="87">
        <f t="shared" si="34"/>
        <v>4047.5640000000003</v>
      </c>
      <c r="D183" s="59">
        <f>D184+D188+D189</f>
        <v>0</v>
      </c>
      <c r="E183" s="59">
        <f>E184+E188+E189</f>
        <v>0</v>
      </c>
      <c r="F183" s="59">
        <f>F184+F188+F189</f>
        <v>0</v>
      </c>
      <c r="G183" s="67">
        <f>G184+G188+G189</f>
        <v>4047.5640000000003</v>
      </c>
      <c r="H183" s="90">
        <f t="shared" si="35"/>
        <v>1</v>
      </c>
      <c r="I183" s="65">
        <f t="shared" si="36"/>
        <v>0</v>
      </c>
      <c r="J183" s="65">
        <f t="shared" si="37"/>
        <v>0</v>
      </c>
      <c r="K183" s="65">
        <f t="shared" si="38"/>
        <v>0</v>
      </c>
      <c r="L183" s="66">
        <f t="shared" si="39"/>
        <v>1</v>
      </c>
    </row>
    <row r="184" spans="1:12" ht="15" customHeight="1">
      <c r="A184" s="27" t="s">
        <v>48</v>
      </c>
      <c r="B184" s="97" t="s">
        <v>49</v>
      </c>
      <c r="C184" s="87">
        <f t="shared" si="34"/>
        <v>0</v>
      </c>
      <c r="D184" s="59">
        <f>D185+D186+D187</f>
        <v>0</v>
      </c>
      <c r="E184" s="59">
        <f>E185+E186+E187</f>
        <v>0</v>
      </c>
      <c r="F184" s="59">
        <f>F185+F186+F187</f>
        <v>0</v>
      </c>
      <c r="G184" s="67">
        <f>G185+G186+G187</f>
        <v>0</v>
      </c>
      <c r="H184" s="90">
        <f t="shared" si="35"/>
        <v>0</v>
      </c>
      <c r="I184" s="65">
        <f t="shared" si="36"/>
        <v>0</v>
      </c>
      <c r="J184" s="65">
        <f t="shared" si="37"/>
        <v>0</v>
      </c>
      <c r="K184" s="65">
        <f t="shared" si="38"/>
        <v>0</v>
      </c>
      <c r="L184" s="66">
        <f t="shared" si="39"/>
        <v>0</v>
      </c>
    </row>
    <row r="185" spans="1:12" ht="15" customHeight="1">
      <c r="A185" s="27" t="s">
        <v>50</v>
      </c>
      <c r="B185" s="101" t="s">
        <v>51</v>
      </c>
      <c r="C185" s="87">
        <f t="shared" si="34"/>
        <v>0</v>
      </c>
      <c r="D185" s="51"/>
      <c r="E185" s="51"/>
      <c r="F185" s="51"/>
      <c r="G185" s="52"/>
      <c r="H185" s="90">
        <f t="shared" si="35"/>
        <v>0</v>
      </c>
      <c r="I185" s="65">
        <f t="shared" si="36"/>
        <v>0</v>
      </c>
      <c r="J185" s="65">
        <f t="shared" si="37"/>
        <v>0</v>
      </c>
      <c r="K185" s="65">
        <f t="shared" si="38"/>
        <v>0</v>
      </c>
      <c r="L185" s="66">
        <f t="shared" si="39"/>
        <v>0</v>
      </c>
    </row>
    <row r="186" spans="1:12" ht="15" customHeight="1">
      <c r="A186" s="27" t="s">
        <v>52</v>
      </c>
      <c r="B186" s="101" t="s">
        <v>53</v>
      </c>
      <c r="C186" s="87">
        <f t="shared" si="34"/>
        <v>0</v>
      </c>
      <c r="D186" s="51"/>
      <c r="E186" s="51"/>
      <c r="F186" s="51"/>
      <c r="G186" s="52"/>
      <c r="H186" s="90">
        <f t="shared" si="35"/>
        <v>0</v>
      </c>
      <c r="I186" s="65">
        <f t="shared" si="36"/>
        <v>0</v>
      </c>
      <c r="J186" s="65">
        <f t="shared" si="37"/>
        <v>0</v>
      </c>
      <c r="K186" s="65">
        <f t="shared" si="38"/>
        <v>0</v>
      </c>
      <c r="L186" s="66">
        <f t="shared" si="39"/>
        <v>0</v>
      </c>
    </row>
    <row r="187" spans="1:12" ht="40.5" customHeight="1">
      <c r="A187" s="27" t="s">
        <v>54</v>
      </c>
      <c r="B187" s="101" t="s">
        <v>55</v>
      </c>
      <c r="C187" s="87">
        <f t="shared" si="34"/>
        <v>0</v>
      </c>
      <c r="D187" s="51"/>
      <c r="E187" s="51"/>
      <c r="F187" s="51"/>
      <c r="G187" s="52"/>
      <c r="H187" s="90">
        <f t="shared" si="35"/>
        <v>0</v>
      </c>
      <c r="I187" s="65">
        <f t="shared" si="36"/>
        <v>0</v>
      </c>
      <c r="J187" s="65">
        <f t="shared" si="37"/>
        <v>0</v>
      </c>
      <c r="K187" s="65">
        <f t="shared" si="38"/>
        <v>0</v>
      </c>
      <c r="L187" s="66">
        <f t="shared" si="39"/>
        <v>0</v>
      </c>
    </row>
    <row r="188" spans="1:12" ht="40.5" customHeight="1">
      <c r="A188" s="27" t="s">
        <v>56</v>
      </c>
      <c r="B188" s="97" t="s">
        <v>91</v>
      </c>
      <c r="C188" s="87">
        <f t="shared" si="34"/>
        <v>3697.5640000000003</v>
      </c>
      <c r="D188" s="51">
        <f>D144</f>
        <v>0</v>
      </c>
      <c r="E188" s="51"/>
      <c r="F188" s="51"/>
      <c r="G188" s="52">
        <f>C152-D188-G192</f>
        <v>3697.5640000000003</v>
      </c>
      <c r="H188" s="90">
        <f t="shared" si="35"/>
        <v>1</v>
      </c>
      <c r="I188" s="65">
        <f t="shared" si="36"/>
        <v>0</v>
      </c>
      <c r="J188" s="65">
        <f t="shared" si="37"/>
        <v>0</v>
      </c>
      <c r="K188" s="65">
        <f t="shared" si="38"/>
        <v>0</v>
      </c>
      <c r="L188" s="66">
        <f t="shared" si="39"/>
        <v>1</v>
      </c>
    </row>
    <row r="189" spans="1:12" ht="15">
      <c r="A189" s="27" t="s">
        <v>57</v>
      </c>
      <c r="B189" s="97" t="s">
        <v>58</v>
      </c>
      <c r="C189" s="87">
        <f t="shared" si="34"/>
        <v>350</v>
      </c>
      <c r="D189" s="59">
        <f>D190+D191</f>
        <v>0</v>
      </c>
      <c r="E189" s="59">
        <f>E190+E191</f>
        <v>0</v>
      </c>
      <c r="F189" s="59">
        <f>F190+F191</f>
        <v>0</v>
      </c>
      <c r="G189" s="67">
        <f>G190+G191</f>
        <v>350</v>
      </c>
      <c r="H189" s="90">
        <f t="shared" si="35"/>
        <v>1</v>
      </c>
      <c r="I189" s="65">
        <f t="shared" si="36"/>
        <v>0</v>
      </c>
      <c r="J189" s="65">
        <f t="shared" si="37"/>
        <v>0</v>
      </c>
      <c r="K189" s="65">
        <f t="shared" si="38"/>
        <v>0</v>
      </c>
      <c r="L189" s="66">
        <f t="shared" si="39"/>
        <v>1</v>
      </c>
    </row>
    <row r="190" spans="1:12" ht="15" customHeight="1">
      <c r="A190" s="27" t="s">
        <v>105</v>
      </c>
      <c r="B190" s="101" t="s">
        <v>104</v>
      </c>
      <c r="C190" s="87">
        <f t="shared" si="34"/>
        <v>0</v>
      </c>
      <c r="D190" s="51"/>
      <c r="E190" s="51"/>
      <c r="F190" s="51"/>
      <c r="G190" s="52"/>
      <c r="H190" s="90">
        <f t="shared" si="35"/>
        <v>0</v>
      </c>
      <c r="I190" s="65">
        <f t="shared" si="36"/>
        <v>0</v>
      </c>
      <c r="J190" s="65">
        <f t="shared" si="37"/>
        <v>0</v>
      </c>
      <c r="K190" s="65">
        <f t="shared" si="38"/>
        <v>0</v>
      </c>
      <c r="L190" s="66">
        <f t="shared" si="39"/>
        <v>0</v>
      </c>
    </row>
    <row r="191" spans="1:12" ht="15">
      <c r="A191" s="27" t="s">
        <v>106</v>
      </c>
      <c r="B191" s="101" t="s">
        <v>58</v>
      </c>
      <c r="C191" s="87">
        <f t="shared" si="34"/>
        <v>350</v>
      </c>
      <c r="D191" s="59">
        <f>D192+D193+D194+D195</f>
        <v>0</v>
      </c>
      <c r="E191" s="59">
        <f>E192+E193+E194+E195</f>
        <v>0</v>
      </c>
      <c r="F191" s="59">
        <f>F192+F193+F194+F195</f>
        <v>0</v>
      </c>
      <c r="G191" s="67">
        <f>G192+G193+G194+G195</f>
        <v>350</v>
      </c>
      <c r="H191" s="90">
        <f t="shared" si="35"/>
        <v>1</v>
      </c>
      <c r="I191" s="65">
        <f t="shared" si="36"/>
        <v>0</v>
      </c>
      <c r="J191" s="65">
        <f t="shared" si="37"/>
        <v>0</v>
      </c>
      <c r="K191" s="65">
        <f t="shared" si="38"/>
        <v>0</v>
      </c>
      <c r="L191" s="66">
        <f t="shared" si="39"/>
        <v>1</v>
      </c>
    </row>
    <row r="192" spans="1:12" ht="25.5">
      <c r="A192" s="27"/>
      <c r="B192" s="102" t="s">
        <v>108</v>
      </c>
      <c r="C192" s="87">
        <f t="shared" si="34"/>
        <v>350</v>
      </c>
      <c r="D192" s="51"/>
      <c r="E192" s="51"/>
      <c r="F192" s="51"/>
      <c r="G192" s="52">
        <f>Баланс_электрической_энергии!C196</f>
        <v>350</v>
      </c>
      <c r="H192" s="90">
        <f t="shared" si="35"/>
        <v>1</v>
      </c>
      <c r="I192" s="65">
        <f t="shared" si="36"/>
        <v>0</v>
      </c>
      <c r="J192" s="65">
        <f t="shared" si="37"/>
        <v>0</v>
      </c>
      <c r="K192" s="65">
        <f t="shared" si="38"/>
        <v>0</v>
      </c>
      <c r="L192" s="66">
        <f t="shared" si="39"/>
        <v>1</v>
      </c>
    </row>
    <row r="193" spans="1:12" ht="25.5">
      <c r="A193" s="27"/>
      <c r="B193" s="102" t="s">
        <v>109</v>
      </c>
      <c r="C193" s="87">
        <f t="shared" si="34"/>
        <v>0</v>
      </c>
      <c r="D193" s="51"/>
      <c r="E193" s="51"/>
      <c r="F193" s="51"/>
      <c r="G193" s="52"/>
      <c r="H193" s="90">
        <f t="shared" si="35"/>
        <v>0</v>
      </c>
      <c r="I193" s="65">
        <f t="shared" si="36"/>
        <v>0</v>
      </c>
      <c r="J193" s="65">
        <f t="shared" si="37"/>
        <v>0</v>
      </c>
      <c r="K193" s="65">
        <f t="shared" si="38"/>
        <v>0</v>
      </c>
      <c r="L193" s="66">
        <f t="shared" si="39"/>
        <v>0</v>
      </c>
    </row>
    <row r="194" spans="1:12" ht="25.5">
      <c r="A194" s="27"/>
      <c r="B194" s="102" t="s">
        <v>110</v>
      </c>
      <c r="C194" s="87">
        <f t="shared" si="34"/>
        <v>0</v>
      </c>
      <c r="D194" s="51"/>
      <c r="E194" s="51"/>
      <c r="F194" s="51"/>
      <c r="G194" s="52"/>
      <c r="H194" s="90">
        <f t="shared" si="35"/>
        <v>0</v>
      </c>
      <c r="I194" s="65">
        <f t="shared" si="36"/>
        <v>0</v>
      </c>
      <c r="J194" s="65">
        <f t="shared" si="37"/>
        <v>0</v>
      </c>
      <c r="K194" s="65">
        <f t="shared" si="38"/>
        <v>0</v>
      </c>
      <c r="L194" s="66">
        <f t="shared" si="39"/>
        <v>0</v>
      </c>
    </row>
    <row r="195" spans="1:12" ht="25.5">
      <c r="A195" s="27"/>
      <c r="B195" s="102" t="s">
        <v>111</v>
      </c>
      <c r="C195" s="87">
        <f t="shared" si="34"/>
        <v>0</v>
      </c>
      <c r="D195" s="51"/>
      <c r="E195" s="51"/>
      <c r="F195" s="51"/>
      <c r="G195" s="52"/>
      <c r="H195" s="90">
        <f t="shared" si="35"/>
        <v>0</v>
      </c>
      <c r="I195" s="65">
        <f t="shared" si="36"/>
        <v>0</v>
      </c>
      <c r="J195" s="65">
        <f t="shared" si="37"/>
        <v>0</v>
      </c>
      <c r="K195" s="65">
        <f t="shared" si="38"/>
        <v>0</v>
      </c>
      <c r="L195" s="66">
        <f t="shared" si="39"/>
        <v>0</v>
      </c>
    </row>
    <row r="196" spans="1:12" ht="15">
      <c r="A196" s="27" t="s">
        <v>59</v>
      </c>
      <c r="B196" s="103" t="s">
        <v>60</v>
      </c>
      <c r="C196" s="88">
        <f t="shared" si="34"/>
        <v>4047.5640000000003</v>
      </c>
      <c r="D196" s="61">
        <f>D183+D153</f>
        <v>0</v>
      </c>
      <c r="E196" s="61">
        <f>E183+E153</f>
        <v>0</v>
      </c>
      <c r="F196" s="61">
        <f>F183+F153</f>
        <v>0</v>
      </c>
      <c r="G196" s="72">
        <f>G183+G153</f>
        <v>4047.5640000000003</v>
      </c>
      <c r="H196" s="90">
        <f t="shared" si="35"/>
        <v>1</v>
      </c>
      <c r="I196" s="65">
        <f t="shared" si="36"/>
        <v>0</v>
      </c>
      <c r="J196" s="65">
        <f t="shared" si="37"/>
        <v>0</v>
      </c>
      <c r="K196" s="65">
        <f t="shared" si="38"/>
        <v>0</v>
      </c>
      <c r="L196" s="66">
        <f t="shared" si="39"/>
        <v>1</v>
      </c>
    </row>
    <row r="197" spans="1:12" ht="15.75" thickBot="1">
      <c r="A197" s="28" t="s">
        <v>61</v>
      </c>
      <c r="B197" s="104" t="s">
        <v>62</v>
      </c>
      <c r="C197" s="89" t="str">
        <f>IF(ROUND(C152-C196,3)=0,"ОК","ОШИБКА")</f>
        <v>ОК</v>
      </c>
      <c r="D197" s="82" t="str">
        <f>IF(ROUND(D152-D196,3)=0,"ОК","ОШИБКА")</f>
        <v>ОК</v>
      </c>
      <c r="E197" s="82" t="str">
        <f>IF(ROUND(E152-E196,3)=0,"ОК","ОШИБКА")</f>
        <v>ОК</v>
      </c>
      <c r="F197" s="82" t="str">
        <f>IF(ROUND(F152-F196,3)=0,"ОК","ОШИБКА")</f>
        <v>ОК</v>
      </c>
      <c r="G197" s="83" t="str">
        <f>IF(ROUND(G152-G196,3)=0,"ОК","ОШИБКА")</f>
        <v>ОК</v>
      </c>
      <c r="H197" s="211"/>
      <c r="I197" s="212"/>
      <c r="J197" s="212"/>
      <c r="K197" s="212"/>
      <c r="L197" s="213"/>
    </row>
    <row r="198" spans="1:12" ht="15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</row>
    <row r="199" spans="1:12" ht="15">
      <c r="A199" s="68"/>
      <c r="B199" s="189" t="s">
        <v>176</v>
      </c>
      <c r="C199" s="189"/>
      <c r="D199" s="189"/>
      <c r="E199" s="190" t="s">
        <v>196</v>
      </c>
      <c r="F199" s="190"/>
      <c r="G199" s="68"/>
      <c r="H199" s="68"/>
      <c r="I199" s="68"/>
      <c r="J199" s="68"/>
      <c r="K199" s="68"/>
      <c r="L199" s="68"/>
    </row>
    <row r="200" spans="1:12" ht="15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</row>
  </sheetData>
  <sheetProtection password="C71F" sheet="1" objects="1" scenarios="1"/>
  <mergeCells count="31">
    <mergeCell ref="B199:D199"/>
    <mergeCell ref="E199:F199"/>
    <mergeCell ref="B133:D133"/>
    <mergeCell ref="E133:F133"/>
    <mergeCell ref="B67:D67"/>
    <mergeCell ref="E67:F67"/>
    <mergeCell ref="A69:L69"/>
    <mergeCell ref="A70:A71"/>
    <mergeCell ref="B70:B71"/>
    <mergeCell ref="A135:L135"/>
    <mergeCell ref="A1:L1"/>
    <mergeCell ref="A3:L3"/>
    <mergeCell ref="A4:A5"/>
    <mergeCell ref="B4:B5"/>
    <mergeCell ref="H4:L4"/>
    <mergeCell ref="C4:G4"/>
    <mergeCell ref="A136:A137"/>
    <mergeCell ref="H9:L9"/>
    <mergeCell ref="H65:L65"/>
    <mergeCell ref="H18:L18"/>
    <mergeCell ref="H150:L150"/>
    <mergeCell ref="H75:L75"/>
    <mergeCell ref="H84:L84"/>
    <mergeCell ref="H131:L131"/>
    <mergeCell ref="B136:B137"/>
    <mergeCell ref="H197:L197"/>
    <mergeCell ref="C70:G70"/>
    <mergeCell ref="H70:L70"/>
    <mergeCell ref="C136:G136"/>
    <mergeCell ref="H136:L136"/>
    <mergeCell ref="H141:L141"/>
  </mergeCells>
  <conditionalFormatting sqref="A1:IV66 A200:IV65536 A199 G199:IV199 A134:IV198 A133 G133:IV133 A68:IV132 A67 G67:IV67">
    <cfRule type="cellIs" priority="7" dxfId="1" operator="equal" stopIfTrue="1">
      <formula>"ОШИБКА"</formula>
    </cfRule>
    <cfRule type="cellIs" priority="8" dxfId="0" operator="equal" stopIfTrue="1">
      <formula>"ОК"</formula>
    </cfRule>
  </conditionalFormatting>
  <conditionalFormatting sqref="B199:F199">
    <cfRule type="cellIs" priority="5" dxfId="1" operator="equal" stopIfTrue="1">
      <formula>"ОШИБКА"</formula>
    </cfRule>
    <cfRule type="cellIs" priority="6" dxfId="0" operator="equal" stopIfTrue="1">
      <formula>"ОК"</formula>
    </cfRule>
  </conditionalFormatting>
  <conditionalFormatting sqref="B133:F133">
    <cfRule type="cellIs" priority="3" dxfId="1" operator="equal" stopIfTrue="1">
      <formula>"ОШИБКА"</formula>
    </cfRule>
    <cfRule type="cellIs" priority="4" dxfId="0" operator="equal" stopIfTrue="1">
      <formula>"ОК"</formula>
    </cfRule>
  </conditionalFormatting>
  <conditionalFormatting sqref="B67:F67">
    <cfRule type="cellIs" priority="1" dxfId="1" operator="equal" stopIfTrue="1">
      <formula>"ОШИБКА"</formula>
    </cfRule>
    <cfRule type="cellIs" priority="2" dxfId="0" operator="equal" stopIfTrue="1">
      <formula>"ОК"</formula>
    </cfRule>
  </conditionalFormatting>
  <printOptions horizontalCentered="1" verticalCentered="1"/>
  <pageMargins left="0.3937007874015748" right="0.3937007874015748" top="0.7874015748031497" bottom="0.3937007874015748" header="0" footer="0"/>
  <pageSetup fitToHeight="3" horizontalDpi="600" verticalDpi="600" orientation="landscape" paperSize="9" scale="46" r:id="rId1"/>
  <rowBreaks count="1" manualBreakCount="1">
    <brk id="134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15"/>
  <cols>
    <col min="1" max="1" width="8.8515625" style="4" customWidth="1"/>
    <col min="2" max="2" width="52.421875" style="4" customWidth="1"/>
    <col min="3" max="5" width="19.8515625" style="4" customWidth="1"/>
    <col min="6" max="16384" width="9.140625" style="4" customWidth="1"/>
  </cols>
  <sheetData>
    <row r="1" spans="1:5" ht="40.5" customHeight="1">
      <c r="A1" s="226" t="s">
        <v>124</v>
      </c>
      <c r="B1" s="226"/>
      <c r="C1" s="226"/>
      <c r="D1" s="226"/>
      <c r="E1" s="226"/>
    </row>
    <row r="2" spans="1:3" ht="15" customHeight="1">
      <c r="A2" s="122"/>
      <c r="B2" s="122"/>
      <c r="C2" s="122"/>
    </row>
    <row r="3" spans="1:5" ht="69.75" customHeight="1">
      <c r="A3" s="115" t="s">
        <v>12</v>
      </c>
      <c r="B3" s="114" t="s">
        <v>123</v>
      </c>
      <c r="C3" s="123" t="s">
        <v>131</v>
      </c>
      <c r="D3" s="123" t="s">
        <v>132</v>
      </c>
      <c r="E3" s="123" t="s">
        <v>133</v>
      </c>
    </row>
    <row r="4" spans="1:5" ht="15">
      <c r="A4" s="115">
        <v>1</v>
      </c>
      <c r="B4" s="114">
        <v>2</v>
      </c>
      <c r="C4" s="114">
        <v>3</v>
      </c>
      <c r="D4" s="116">
        <v>3</v>
      </c>
      <c r="E4" s="116">
        <v>3</v>
      </c>
    </row>
    <row r="5" spans="1:5" ht="55.5" customHeight="1">
      <c r="A5" s="120" t="s">
        <v>21</v>
      </c>
      <c r="B5" s="175" t="s">
        <v>185</v>
      </c>
      <c r="C5" s="51">
        <v>1359.61</v>
      </c>
      <c r="D5" s="51">
        <v>1389.65</v>
      </c>
      <c r="E5" s="51">
        <v>1396.64</v>
      </c>
    </row>
    <row r="6" spans="1:5" ht="15">
      <c r="A6" s="120" t="s">
        <v>23</v>
      </c>
      <c r="B6" s="176" t="s">
        <v>182</v>
      </c>
      <c r="C6" s="51">
        <v>879.44</v>
      </c>
      <c r="D6" s="51">
        <v>889.44</v>
      </c>
      <c r="E6" s="51">
        <v>900.44</v>
      </c>
    </row>
    <row r="7" spans="1:5" ht="15">
      <c r="A7" s="120" t="s">
        <v>27</v>
      </c>
      <c r="B7" s="176" t="s">
        <v>186</v>
      </c>
      <c r="C7" s="51">
        <v>386.372</v>
      </c>
      <c r="D7" s="51">
        <v>386.372</v>
      </c>
      <c r="E7" s="51">
        <v>400.372</v>
      </c>
    </row>
    <row r="8" spans="1:5" ht="15">
      <c r="A8" s="120" t="s">
        <v>34</v>
      </c>
      <c r="B8" s="176" t="s">
        <v>183</v>
      </c>
      <c r="C8" s="51">
        <v>118.28</v>
      </c>
      <c r="D8" s="51">
        <v>128.28</v>
      </c>
      <c r="E8" s="51">
        <v>148.28</v>
      </c>
    </row>
    <row r="9" spans="1:5" ht="15">
      <c r="A9" s="120" t="s">
        <v>38</v>
      </c>
      <c r="B9" s="176" t="s">
        <v>184</v>
      </c>
      <c r="C9" s="51">
        <v>97.8</v>
      </c>
      <c r="D9" s="51">
        <v>111.964</v>
      </c>
      <c r="E9" s="51">
        <v>121.964</v>
      </c>
    </row>
    <row r="10" spans="1:5" ht="15">
      <c r="A10" s="120" t="s">
        <v>61</v>
      </c>
      <c r="B10" s="176" t="s">
        <v>187</v>
      </c>
      <c r="C10" s="51">
        <v>153.9</v>
      </c>
      <c r="D10" s="51">
        <v>153.9</v>
      </c>
      <c r="E10" s="51">
        <v>153.905</v>
      </c>
    </row>
    <row r="11" spans="1:5" ht="15">
      <c r="A11" s="120" t="s">
        <v>179</v>
      </c>
      <c r="B11" s="176" t="s">
        <v>188</v>
      </c>
      <c r="C11" s="51">
        <v>234.67</v>
      </c>
      <c r="D11" s="51">
        <v>234.67</v>
      </c>
      <c r="E11" s="51">
        <v>247.07</v>
      </c>
    </row>
    <row r="12" spans="1:5" ht="15">
      <c r="A12" s="120" t="s">
        <v>180</v>
      </c>
      <c r="B12" s="176" t="s">
        <v>189</v>
      </c>
      <c r="C12" s="51">
        <v>198.83</v>
      </c>
      <c r="D12" s="51">
        <v>208.83</v>
      </c>
      <c r="E12" s="51">
        <v>218.83</v>
      </c>
    </row>
    <row r="13" spans="1:5" ht="15">
      <c r="A13" s="120" t="s">
        <v>181</v>
      </c>
      <c r="B13" s="176" t="s">
        <v>190</v>
      </c>
      <c r="C13" s="51">
        <v>106.057</v>
      </c>
      <c r="D13" s="51">
        <v>116.057</v>
      </c>
      <c r="E13" s="51">
        <v>110.057</v>
      </c>
    </row>
    <row r="14" spans="1:5" ht="15">
      <c r="A14" s="227" t="s">
        <v>125</v>
      </c>
      <c r="B14" s="228"/>
      <c r="C14" s="121">
        <f>SUM(C5:C13)</f>
        <v>3534.9590000000003</v>
      </c>
      <c r="D14" s="121">
        <f>SUM(D5:D13)</f>
        <v>3619.163</v>
      </c>
      <c r="E14" s="121">
        <f>SUM(E5:E13)</f>
        <v>3697.558</v>
      </c>
    </row>
    <row r="15" spans="1:5" ht="15">
      <c r="A15" s="229" t="s">
        <v>62</v>
      </c>
      <c r="B15" s="229"/>
      <c r="C15" s="144" t="str">
        <f>IF(ROUND(Баланс_электрической_энергии!C55-C14,0)=0,"ОК","ОШИБКА")</f>
        <v>ОК</v>
      </c>
      <c r="D15" s="144" t="str">
        <f>IF(ROUND(Баланс_электрической_энергии!C120-D14,0)=0,"ОК","ОШИБКА")</f>
        <v>ОК</v>
      </c>
      <c r="E15" s="144" t="str">
        <f>IF(ROUND(Баланс_электрической_энергии!C192-E14,0)=0,"ОК","ОШИБКА")</f>
        <v>ОК</v>
      </c>
    </row>
    <row r="17" spans="1:4" ht="15">
      <c r="A17" s="189" t="s">
        <v>176</v>
      </c>
      <c r="B17" s="189"/>
      <c r="C17" s="190" t="s">
        <v>196</v>
      </c>
      <c r="D17" s="190"/>
    </row>
  </sheetData>
  <sheetProtection password="C71F" sheet="1" formatCells="0" formatRows="0" insertRows="0" deleteRows="0"/>
  <mergeCells count="5">
    <mergeCell ref="A1:E1"/>
    <mergeCell ref="A17:B17"/>
    <mergeCell ref="C17:D17"/>
    <mergeCell ref="A14:B14"/>
    <mergeCell ref="A15:B15"/>
  </mergeCells>
  <conditionalFormatting sqref="A1:IV65536">
    <cfRule type="cellIs" priority="1" dxfId="1" operator="equal" stopIfTrue="1">
      <formula>"ОШИБКА"</formula>
    </cfRule>
    <cfRule type="cellIs" priority="2" dxfId="0" operator="equal" stopIfTrue="1">
      <formula>"ОК"</formula>
    </cfRule>
  </conditionalFormatting>
  <printOptions horizontalCentered="1" vertic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="80" zoomScaleNormal="85" zoomScaleSheetLayoutView="80" zoomScalePageLayoutView="0" workbookViewId="0" topLeftCell="H1">
      <selection activeCell="S31" sqref="S31"/>
    </sheetView>
  </sheetViews>
  <sheetFormatPr defaultColWidth="9.140625" defaultRowHeight="15"/>
  <cols>
    <col min="1" max="1" width="18.421875" style="4" customWidth="1"/>
    <col min="2" max="2" width="23.421875" style="4" customWidth="1"/>
    <col min="3" max="3" width="14.140625" style="4" customWidth="1"/>
    <col min="4" max="4" width="13.7109375" style="4" customWidth="1"/>
    <col min="5" max="5" width="14.7109375" style="4" customWidth="1"/>
    <col min="6" max="6" width="13.00390625" style="4" customWidth="1"/>
    <col min="7" max="7" width="21.8515625" style="4" customWidth="1"/>
    <col min="8" max="8" width="17.57421875" style="4" customWidth="1"/>
    <col min="9" max="9" width="14.140625" style="4" customWidth="1"/>
    <col min="10" max="10" width="13.7109375" style="4" customWidth="1"/>
    <col min="11" max="11" width="14.7109375" style="4" customWidth="1"/>
    <col min="12" max="12" width="13.00390625" style="4" customWidth="1"/>
    <col min="13" max="13" width="21.8515625" style="4" customWidth="1"/>
    <col min="14" max="14" width="17.57421875" style="4" customWidth="1"/>
    <col min="15" max="15" width="14.140625" style="4" customWidth="1"/>
    <col min="16" max="16" width="13.7109375" style="4" customWidth="1"/>
    <col min="17" max="17" width="14.7109375" style="4" customWidth="1"/>
    <col min="18" max="18" width="13.00390625" style="4" customWidth="1"/>
    <col min="19" max="19" width="21.8515625" style="4" customWidth="1"/>
    <col min="20" max="20" width="17.57421875" style="4" customWidth="1"/>
    <col min="21" max="16384" width="9.140625" style="4" customWidth="1"/>
  </cols>
  <sheetData>
    <row r="1" spans="1:8" ht="40.5" customHeight="1">
      <c r="A1" s="145"/>
      <c r="B1" s="145"/>
      <c r="C1" s="226" t="s">
        <v>148</v>
      </c>
      <c r="D1" s="226"/>
      <c r="E1" s="226"/>
      <c r="F1" s="226"/>
      <c r="G1" s="226"/>
      <c r="H1" s="226"/>
    </row>
    <row r="2" spans="1:8" ht="40.5" customHeight="1" thickBot="1">
      <c r="A2" s="129"/>
      <c r="B2" s="129"/>
      <c r="C2" s="129"/>
      <c r="D2" s="129"/>
      <c r="E2" s="129"/>
      <c r="F2" s="129"/>
      <c r="G2" s="129"/>
      <c r="H2" s="129"/>
    </row>
    <row r="3" spans="1:20" ht="15" customHeight="1" thickBot="1">
      <c r="A3" s="129"/>
      <c r="B3" s="129"/>
      <c r="C3" s="235" t="s">
        <v>167</v>
      </c>
      <c r="D3" s="236"/>
      <c r="E3" s="236"/>
      <c r="F3" s="236"/>
      <c r="G3" s="236"/>
      <c r="H3" s="237"/>
      <c r="I3" s="235" t="s">
        <v>166</v>
      </c>
      <c r="J3" s="236"/>
      <c r="K3" s="236"/>
      <c r="L3" s="236"/>
      <c r="M3" s="236"/>
      <c r="N3" s="237"/>
      <c r="O3" s="235" t="s">
        <v>168</v>
      </c>
      <c r="P3" s="236"/>
      <c r="Q3" s="236"/>
      <c r="R3" s="236"/>
      <c r="S3" s="236"/>
      <c r="T3" s="237"/>
    </row>
    <row r="4" spans="1:20" ht="69.75" customHeight="1">
      <c r="A4" s="157" t="s">
        <v>149</v>
      </c>
      <c r="B4" s="158" t="s">
        <v>150</v>
      </c>
      <c r="C4" s="158" t="s">
        <v>153</v>
      </c>
      <c r="D4" s="158" t="s">
        <v>154</v>
      </c>
      <c r="E4" s="158" t="s">
        <v>155</v>
      </c>
      <c r="F4" s="158" t="s">
        <v>156</v>
      </c>
      <c r="G4" s="158" t="s">
        <v>151</v>
      </c>
      <c r="H4" s="159" t="s">
        <v>152</v>
      </c>
      <c r="I4" s="158" t="s">
        <v>153</v>
      </c>
      <c r="J4" s="158" t="s">
        <v>154</v>
      </c>
      <c r="K4" s="158" t="s">
        <v>155</v>
      </c>
      <c r="L4" s="158" t="s">
        <v>156</v>
      </c>
      <c r="M4" s="158" t="s">
        <v>151</v>
      </c>
      <c r="N4" s="159" t="s">
        <v>152</v>
      </c>
      <c r="O4" s="158" t="s">
        <v>153</v>
      </c>
      <c r="P4" s="158" t="s">
        <v>154</v>
      </c>
      <c r="Q4" s="158" t="s">
        <v>155</v>
      </c>
      <c r="R4" s="158" t="s">
        <v>156</v>
      </c>
      <c r="S4" s="158" t="s">
        <v>151</v>
      </c>
      <c r="T4" s="159" t="s">
        <v>152</v>
      </c>
    </row>
    <row r="5" spans="1:20" ht="15">
      <c r="A5" s="126">
        <v>1</v>
      </c>
      <c r="B5" s="124">
        <f>A5+1</f>
        <v>2</v>
      </c>
      <c r="C5" s="124">
        <f aca="true" t="shared" si="0" ref="C5:T5">B5+1</f>
        <v>3</v>
      </c>
      <c r="D5" s="124">
        <f t="shared" si="0"/>
        <v>4</v>
      </c>
      <c r="E5" s="124">
        <f t="shared" si="0"/>
        <v>5</v>
      </c>
      <c r="F5" s="146">
        <f t="shared" si="0"/>
        <v>6</v>
      </c>
      <c r="G5" s="146">
        <f t="shared" si="0"/>
        <v>7</v>
      </c>
      <c r="H5" s="160">
        <f t="shared" si="0"/>
        <v>8</v>
      </c>
      <c r="I5" s="124">
        <f t="shared" si="0"/>
        <v>9</v>
      </c>
      <c r="J5" s="124">
        <f t="shared" si="0"/>
        <v>10</v>
      </c>
      <c r="K5" s="124">
        <f t="shared" si="0"/>
        <v>11</v>
      </c>
      <c r="L5" s="146">
        <f t="shared" si="0"/>
        <v>12</v>
      </c>
      <c r="M5" s="146">
        <f t="shared" si="0"/>
        <v>13</v>
      </c>
      <c r="N5" s="160">
        <f t="shared" si="0"/>
        <v>14</v>
      </c>
      <c r="O5" s="124">
        <f t="shared" si="0"/>
        <v>15</v>
      </c>
      <c r="P5" s="124">
        <f t="shared" si="0"/>
        <v>16</v>
      </c>
      <c r="Q5" s="124">
        <f t="shared" si="0"/>
        <v>17</v>
      </c>
      <c r="R5" s="146">
        <f t="shared" si="0"/>
        <v>18</v>
      </c>
      <c r="S5" s="146">
        <f t="shared" si="0"/>
        <v>19</v>
      </c>
      <c r="T5" s="160">
        <f t="shared" si="0"/>
        <v>20</v>
      </c>
    </row>
    <row r="6" spans="1:20" ht="15.75" thickBot="1">
      <c r="A6" s="165"/>
      <c r="B6" s="166"/>
      <c r="C6" s="230" t="s">
        <v>125</v>
      </c>
      <c r="D6" s="230"/>
      <c r="E6" s="230"/>
      <c r="F6" s="230"/>
      <c r="G6" s="231"/>
      <c r="H6" s="161">
        <f>SUM(H7:H26)</f>
        <v>36.4356</v>
      </c>
      <c r="I6" s="238" t="s">
        <v>125</v>
      </c>
      <c r="J6" s="239"/>
      <c r="K6" s="239"/>
      <c r="L6" s="239"/>
      <c r="M6" s="240"/>
      <c r="N6" s="161">
        <f>SUM(N7:N26)</f>
        <v>36.4356</v>
      </c>
      <c r="O6" s="238" t="s">
        <v>125</v>
      </c>
      <c r="P6" s="239"/>
      <c r="Q6" s="239"/>
      <c r="R6" s="239"/>
      <c r="S6" s="240"/>
      <c r="T6" s="161">
        <f>SUM(T7:T26)</f>
        <v>36.4356</v>
      </c>
    </row>
    <row r="7" spans="1:20" ht="24.75" customHeight="1">
      <c r="A7" s="232" t="s">
        <v>191</v>
      </c>
      <c r="B7" s="150" t="s">
        <v>157</v>
      </c>
      <c r="C7" s="177">
        <v>0.6</v>
      </c>
      <c r="D7" s="178">
        <v>4</v>
      </c>
      <c r="E7" s="179">
        <v>1</v>
      </c>
      <c r="F7" s="152">
        <f aca="true" t="shared" si="1" ref="F7:F16">C7*D7*E7</f>
        <v>2.4</v>
      </c>
      <c r="G7" s="153">
        <v>84</v>
      </c>
      <c r="H7" s="162">
        <f aca="true" t="shared" si="2" ref="H7:H16">F7*G7/1000</f>
        <v>0.2016</v>
      </c>
      <c r="I7" s="177">
        <v>0.6</v>
      </c>
      <c r="J7" s="178">
        <v>4</v>
      </c>
      <c r="K7" s="179">
        <v>1</v>
      </c>
      <c r="L7" s="152">
        <f aca="true" t="shared" si="3" ref="L7:L26">I7*J7*K7</f>
        <v>2.4</v>
      </c>
      <c r="M7" s="153">
        <v>84</v>
      </c>
      <c r="N7" s="162">
        <f aca="true" t="shared" si="4" ref="N7:N26">L7*M7/1000</f>
        <v>0.2016</v>
      </c>
      <c r="O7" s="177">
        <v>0.6</v>
      </c>
      <c r="P7" s="178">
        <v>4</v>
      </c>
      <c r="Q7" s="179">
        <v>1</v>
      </c>
      <c r="R7" s="152">
        <f aca="true" t="shared" si="5" ref="R7:R26">O7*P7*Q7</f>
        <v>2.4</v>
      </c>
      <c r="S7" s="153">
        <v>84</v>
      </c>
      <c r="T7" s="162">
        <f aca="true" t="shared" si="6" ref="T7:T26">R7*S7/1000</f>
        <v>0.2016</v>
      </c>
    </row>
    <row r="8" spans="1:20" ht="15">
      <c r="A8" s="233"/>
      <c r="B8" s="149" t="s">
        <v>158</v>
      </c>
      <c r="C8" s="51">
        <v>0</v>
      </c>
      <c r="D8" s="51">
        <v>0</v>
      </c>
      <c r="E8" s="51">
        <v>0</v>
      </c>
      <c r="F8" s="147">
        <f t="shared" si="1"/>
        <v>0</v>
      </c>
      <c r="G8" s="148"/>
      <c r="H8" s="163">
        <f t="shared" si="2"/>
        <v>0</v>
      </c>
      <c r="I8" s="51">
        <v>0</v>
      </c>
      <c r="J8" s="51">
        <v>0</v>
      </c>
      <c r="K8" s="51">
        <v>0</v>
      </c>
      <c r="L8" s="147">
        <f t="shared" si="3"/>
        <v>0</v>
      </c>
      <c r="M8" s="148"/>
      <c r="N8" s="163">
        <f t="shared" si="4"/>
        <v>0</v>
      </c>
      <c r="O8" s="51">
        <v>0</v>
      </c>
      <c r="P8" s="51">
        <v>0</v>
      </c>
      <c r="Q8" s="51">
        <v>0</v>
      </c>
      <c r="R8" s="147">
        <f t="shared" si="5"/>
        <v>0</v>
      </c>
      <c r="S8" s="148"/>
      <c r="T8" s="163">
        <f t="shared" si="6"/>
        <v>0</v>
      </c>
    </row>
    <row r="9" spans="1:20" ht="25.5">
      <c r="A9" s="233"/>
      <c r="B9" s="149" t="s">
        <v>163</v>
      </c>
      <c r="C9" s="51">
        <v>0</v>
      </c>
      <c r="D9" s="51">
        <v>0</v>
      </c>
      <c r="E9" s="51">
        <v>0</v>
      </c>
      <c r="F9" s="147">
        <f t="shared" si="1"/>
        <v>0</v>
      </c>
      <c r="G9" s="148">
        <v>0</v>
      </c>
      <c r="H9" s="163">
        <f t="shared" si="2"/>
        <v>0</v>
      </c>
      <c r="I9" s="51">
        <v>0</v>
      </c>
      <c r="J9" s="51">
        <v>0</v>
      </c>
      <c r="K9" s="51">
        <v>0</v>
      </c>
      <c r="L9" s="147">
        <f t="shared" si="3"/>
        <v>0</v>
      </c>
      <c r="M9" s="148">
        <v>0</v>
      </c>
      <c r="N9" s="163">
        <f t="shared" si="4"/>
        <v>0</v>
      </c>
      <c r="O9" s="51">
        <v>0</v>
      </c>
      <c r="P9" s="51">
        <v>0</v>
      </c>
      <c r="Q9" s="51">
        <v>0</v>
      </c>
      <c r="R9" s="147">
        <f t="shared" si="5"/>
        <v>0</v>
      </c>
      <c r="S9" s="148">
        <v>0</v>
      </c>
      <c r="T9" s="163">
        <f t="shared" si="6"/>
        <v>0</v>
      </c>
    </row>
    <row r="10" spans="1:20" ht="15">
      <c r="A10" s="233"/>
      <c r="B10" s="149" t="s">
        <v>164</v>
      </c>
      <c r="C10" s="51">
        <v>0</v>
      </c>
      <c r="D10" s="51">
        <v>0</v>
      </c>
      <c r="E10" s="51">
        <v>0</v>
      </c>
      <c r="F10" s="147">
        <f t="shared" si="1"/>
        <v>0</v>
      </c>
      <c r="G10" s="148">
        <v>0</v>
      </c>
      <c r="H10" s="163">
        <f t="shared" si="2"/>
        <v>0</v>
      </c>
      <c r="I10" s="51">
        <v>0</v>
      </c>
      <c r="J10" s="51">
        <v>0</v>
      </c>
      <c r="K10" s="51">
        <v>0</v>
      </c>
      <c r="L10" s="147">
        <f t="shared" si="3"/>
        <v>0</v>
      </c>
      <c r="M10" s="148">
        <v>0</v>
      </c>
      <c r="N10" s="163">
        <f t="shared" si="4"/>
        <v>0</v>
      </c>
      <c r="O10" s="51">
        <v>0</v>
      </c>
      <c r="P10" s="51">
        <v>0</v>
      </c>
      <c r="Q10" s="51">
        <v>0</v>
      </c>
      <c r="R10" s="147">
        <f t="shared" si="5"/>
        <v>0</v>
      </c>
      <c r="S10" s="148">
        <v>0</v>
      </c>
      <c r="T10" s="163">
        <f t="shared" si="6"/>
        <v>0</v>
      </c>
    </row>
    <row r="11" spans="1:20" ht="38.25">
      <c r="A11" s="233"/>
      <c r="B11" s="149" t="s">
        <v>159</v>
      </c>
      <c r="C11" s="180">
        <v>37</v>
      </c>
      <c r="D11" s="181">
        <v>26</v>
      </c>
      <c r="E11" s="182">
        <v>1</v>
      </c>
      <c r="F11" s="147">
        <f t="shared" si="1"/>
        <v>962</v>
      </c>
      <c r="G11" s="148">
        <v>30</v>
      </c>
      <c r="H11" s="163">
        <f t="shared" si="2"/>
        <v>28.86</v>
      </c>
      <c r="I11" s="180">
        <v>37</v>
      </c>
      <c r="J11" s="181">
        <v>26</v>
      </c>
      <c r="K11" s="182">
        <v>1</v>
      </c>
      <c r="L11" s="147">
        <f t="shared" si="3"/>
        <v>962</v>
      </c>
      <c r="M11" s="148">
        <v>30</v>
      </c>
      <c r="N11" s="163">
        <f t="shared" si="4"/>
        <v>28.86</v>
      </c>
      <c r="O11" s="180">
        <v>37</v>
      </c>
      <c r="P11" s="181">
        <v>26</v>
      </c>
      <c r="Q11" s="182">
        <v>1</v>
      </c>
      <c r="R11" s="147">
        <f t="shared" si="5"/>
        <v>962</v>
      </c>
      <c r="S11" s="148">
        <v>30</v>
      </c>
      <c r="T11" s="163">
        <f t="shared" si="6"/>
        <v>28.86</v>
      </c>
    </row>
    <row r="12" spans="1:20" ht="45" customHeight="1">
      <c r="A12" s="233"/>
      <c r="B12" s="149" t="s">
        <v>160</v>
      </c>
      <c r="C12" s="51">
        <v>0</v>
      </c>
      <c r="D12" s="51">
        <v>0</v>
      </c>
      <c r="E12" s="51">
        <v>0</v>
      </c>
      <c r="F12" s="147">
        <f>C12*D12*E12</f>
        <v>0</v>
      </c>
      <c r="G12" s="148">
        <v>0</v>
      </c>
      <c r="H12" s="163">
        <f>F12*G12/1000</f>
        <v>0</v>
      </c>
      <c r="I12" s="51">
        <v>0</v>
      </c>
      <c r="J12" s="51">
        <v>0</v>
      </c>
      <c r="K12" s="51">
        <v>0</v>
      </c>
      <c r="L12" s="147">
        <f t="shared" si="3"/>
        <v>0</v>
      </c>
      <c r="M12" s="148">
        <v>0</v>
      </c>
      <c r="N12" s="163">
        <f t="shared" si="4"/>
        <v>0</v>
      </c>
      <c r="O12" s="51">
        <v>0</v>
      </c>
      <c r="P12" s="51">
        <v>0</v>
      </c>
      <c r="Q12" s="51">
        <v>0</v>
      </c>
      <c r="R12" s="147">
        <f t="shared" si="5"/>
        <v>0</v>
      </c>
      <c r="S12" s="148">
        <v>0</v>
      </c>
      <c r="T12" s="163">
        <f t="shared" si="6"/>
        <v>0</v>
      </c>
    </row>
    <row r="13" spans="1:20" ht="18.75" customHeight="1">
      <c r="A13" s="233"/>
      <c r="B13" s="149" t="s">
        <v>161</v>
      </c>
      <c r="C13" s="177">
        <v>3</v>
      </c>
      <c r="D13" s="181">
        <v>35</v>
      </c>
      <c r="E13" s="182">
        <v>1</v>
      </c>
      <c r="F13" s="147">
        <f>C13*D13*E13</f>
        <v>105</v>
      </c>
      <c r="G13" s="148">
        <v>70</v>
      </c>
      <c r="H13" s="163">
        <f>F13*G13/1000</f>
        <v>7.35</v>
      </c>
      <c r="I13" s="177">
        <v>3</v>
      </c>
      <c r="J13" s="181">
        <v>35</v>
      </c>
      <c r="K13" s="182">
        <v>1</v>
      </c>
      <c r="L13" s="147">
        <f t="shared" si="3"/>
        <v>105</v>
      </c>
      <c r="M13" s="148">
        <v>70</v>
      </c>
      <c r="N13" s="163">
        <f t="shared" si="4"/>
        <v>7.35</v>
      </c>
      <c r="O13" s="177">
        <v>3</v>
      </c>
      <c r="P13" s="181">
        <v>35</v>
      </c>
      <c r="Q13" s="182">
        <v>1</v>
      </c>
      <c r="R13" s="147">
        <f t="shared" si="5"/>
        <v>105</v>
      </c>
      <c r="S13" s="148">
        <v>70</v>
      </c>
      <c r="T13" s="163">
        <f t="shared" si="6"/>
        <v>7.35</v>
      </c>
    </row>
    <row r="14" spans="1:20" ht="23.25" customHeight="1">
      <c r="A14" s="233"/>
      <c r="B14" s="149" t="s">
        <v>162</v>
      </c>
      <c r="C14" s="177">
        <v>0.6</v>
      </c>
      <c r="D14" s="181">
        <v>10</v>
      </c>
      <c r="E14" s="182">
        <v>0.1</v>
      </c>
      <c r="F14" s="147">
        <f>C14*D14*E14</f>
        <v>0.6000000000000001</v>
      </c>
      <c r="G14" s="148">
        <v>40</v>
      </c>
      <c r="H14" s="163">
        <f>F14*G14/1000</f>
        <v>0.024000000000000004</v>
      </c>
      <c r="I14" s="177">
        <v>0.6</v>
      </c>
      <c r="J14" s="181">
        <v>10</v>
      </c>
      <c r="K14" s="182">
        <v>0.1</v>
      </c>
      <c r="L14" s="147">
        <f t="shared" si="3"/>
        <v>0.6000000000000001</v>
      </c>
      <c r="M14" s="148">
        <v>40</v>
      </c>
      <c r="N14" s="163">
        <f t="shared" si="4"/>
        <v>0.024000000000000004</v>
      </c>
      <c r="O14" s="177">
        <v>0.6</v>
      </c>
      <c r="P14" s="181">
        <v>10</v>
      </c>
      <c r="Q14" s="182">
        <v>0.1</v>
      </c>
      <c r="R14" s="147">
        <f t="shared" si="5"/>
        <v>0.6000000000000001</v>
      </c>
      <c r="S14" s="148">
        <v>40</v>
      </c>
      <c r="T14" s="163">
        <f t="shared" si="6"/>
        <v>0.024000000000000004</v>
      </c>
    </row>
    <row r="15" spans="1:20" ht="15">
      <c r="A15" s="233"/>
      <c r="B15" s="149"/>
      <c r="C15" s="51"/>
      <c r="D15" s="51"/>
      <c r="E15" s="51"/>
      <c r="F15" s="147">
        <f t="shared" si="1"/>
        <v>0</v>
      </c>
      <c r="G15" s="148"/>
      <c r="H15" s="163">
        <f t="shared" si="2"/>
        <v>0</v>
      </c>
      <c r="I15" s="51"/>
      <c r="J15" s="51"/>
      <c r="K15" s="51"/>
      <c r="L15" s="147">
        <f t="shared" si="3"/>
        <v>0</v>
      </c>
      <c r="M15" s="148"/>
      <c r="N15" s="163">
        <f t="shared" si="4"/>
        <v>0</v>
      </c>
      <c r="O15" s="51"/>
      <c r="P15" s="51"/>
      <c r="Q15" s="51"/>
      <c r="R15" s="147">
        <f t="shared" si="5"/>
        <v>0</v>
      </c>
      <c r="S15" s="148"/>
      <c r="T15" s="163">
        <f t="shared" si="6"/>
        <v>0</v>
      </c>
    </row>
    <row r="16" spans="1:20" ht="15.75" thickBot="1">
      <c r="A16" s="234"/>
      <c r="B16" s="154"/>
      <c r="C16" s="136"/>
      <c r="D16" s="136"/>
      <c r="E16" s="136"/>
      <c r="F16" s="155">
        <f t="shared" si="1"/>
        <v>0</v>
      </c>
      <c r="G16" s="156"/>
      <c r="H16" s="164">
        <f t="shared" si="2"/>
        <v>0</v>
      </c>
      <c r="I16" s="136"/>
      <c r="J16" s="136"/>
      <c r="K16" s="136"/>
      <c r="L16" s="155">
        <f t="shared" si="3"/>
        <v>0</v>
      </c>
      <c r="M16" s="156"/>
      <c r="N16" s="164">
        <f t="shared" si="4"/>
        <v>0</v>
      </c>
      <c r="O16" s="136"/>
      <c r="P16" s="136"/>
      <c r="Q16" s="136"/>
      <c r="R16" s="155">
        <f t="shared" si="5"/>
        <v>0</v>
      </c>
      <c r="S16" s="156"/>
      <c r="T16" s="164">
        <f t="shared" si="6"/>
        <v>0</v>
      </c>
    </row>
    <row r="17" spans="1:20" ht="15">
      <c r="A17" s="232" t="s">
        <v>165</v>
      </c>
      <c r="B17" s="150" t="s">
        <v>157</v>
      </c>
      <c r="C17" s="151"/>
      <c r="D17" s="151"/>
      <c r="E17" s="151"/>
      <c r="F17" s="152">
        <f aca="true" t="shared" si="7" ref="F17:F24">C17*D17*E17</f>
        <v>0</v>
      </c>
      <c r="G17" s="153"/>
      <c r="H17" s="162">
        <f aca="true" t="shared" si="8" ref="H17:H24">F17*G17/1000</f>
        <v>0</v>
      </c>
      <c r="I17" s="151"/>
      <c r="J17" s="151"/>
      <c r="K17" s="151"/>
      <c r="L17" s="152">
        <f t="shared" si="3"/>
        <v>0</v>
      </c>
      <c r="M17" s="153"/>
      <c r="N17" s="162">
        <f t="shared" si="4"/>
        <v>0</v>
      </c>
      <c r="O17" s="151"/>
      <c r="P17" s="151"/>
      <c r="Q17" s="151"/>
      <c r="R17" s="152">
        <f t="shared" si="5"/>
        <v>0</v>
      </c>
      <c r="S17" s="153"/>
      <c r="T17" s="162">
        <f t="shared" si="6"/>
        <v>0</v>
      </c>
    </row>
    <row r="18" spans="1:20" ht="15">
      <c r="A18" s="233"/>
      <c r="B18" s="149" t="s">
        <v>158</v>
      </c>
      <c r="C18" s="51"/>
      <c r="D18" s="51"/>
      <c r="E18" s="51"/>
      <c r="F18" s="147">
        <f t="shared" si="7"/>
        <v>0</v>
      </c>
      <c r="G18" s="148"/>
      <c r="H18" s="163">
        <f t="shared" si="8"/>
        <v>0</v>
      </c>
      <c r="I18" s="51"/>
      <c r="J18" s="51"/>
      <c r="K18" s="51"/>
      <c r="L18" s="147">
        <f t="shared" si="3"/>
        <v>0</v>
      </c>
      <c r="M18" s="148"/>
      <c r="N18" s="163">
        <f t="shared" si="4"/>
        <v>0</v>
      </c>
      <c r="O18" s="51"/>
      <c r="P18" s="51"/>
      <c r="Q18" s="51"/>
      <c r="R18" s="147">
        <f t="shared" si="5"/>
        <v>0</v>
      </c>
      <c r="S18" s="148"/>
      <c r="T18" s="163">
        <f t="shared" si="6"/>
        <v>0</v>
      </c>
    </row>
    <row r="19" spans="1:20" ht="25.5">
      <c r="A19" s="233"/>
      <c r="B19" s="149" t="s">
        <v>163</v>
      </c>
      <c r="C19" s="51"/>
      <c r="D19" s="51"/>
      <c r="E19" s="51"/>
      <c r="F19" s="147">
        <f t="shared" si="7"/>
        <v>0</v>
      </c>
      <c r="G19" s="148"/>
      <c r="H19" s="163">
        <f t="shared" si="8"/>
        <v>0</v>
      </c>
      <c r="I19" s="51"/>
      <c r="J19" s="51"/>
      <c r="K19" s="51"/>
      <c r="L19" s="147">
        <f t="shared" si="3"/>
        <v>0</v>
      </c>
      <c r="M19" s="148"/>
      <c r="N19" s="163">
        <f t="shared" si="4"/>
        <v>0</v>
      </c>
      <c r="O19" s="51"/>
      <c r="P19" s="51"/>
      <c r="Q19" s="51"/>
      <c r="R19" s="147">
        <f t="shared" si="5"/>
        <v>0</v>
      </c>
      <c r="S19" s="148"/>
      <c r="T19" s="163">
        <f t="shared" si="6"/>
        <v>0</v>
      </c>
    </row>
    <row r="20" spans="1:20" ht="15">
      <c r="A20" s="233"/>
      <c r="B20" s="149" t="s">
        <v>164</v>
      </c>
      <c r="C20" s="51"/>
      <c r="D20" s="51"/>
      <c r="E20" s="51"/>
      <c r="F20" s="147">
        <f t="shared" si="7"/>
        <v>0</v>
      </c>
      <c r="G20" s="148"/>
      <c r="H20" s="163">
        <f t="shared" si="8"/>
        <v>0</v>
      </c>
      <c r="I20" s="51"/>
      <c r="J20" s="51"/>
      <c r="K20" s="51"/>
      <c r="L20" s="147">
        <f t="shared" si="3"/>
        <v>0</v>
      </c>
      <c r="M20" s="148"/>
      <c r="N20" s="163">
        <f t="shared" si="4"/>
        <v>0</v>
      </c>
      <c r="O20" s="51"/>
      <c r="P20" s="51"/>
      <c r="Q20" s="51"/>
      <c r="R20" s="147">
        <f t="shared" si="5"/>
        <v>0</v>
      </c>
      <c r="S20" s="148"/>
      <c r="T20" s="163">
        <f t="shared" si="6"/>
        <v>0</v>
      </c>
    </row>
    <row r="21" spans="1:20" ht="38.25">
      <c r="A21" s="233"/>
      <c r="B21" s="149" t="s">
        <v>159</v>
      </c>
      <c r="C21" s="51"/>
      <c r="D21" s="51"/>
      <c r="E21" s="51"/>
      <c r="F21" s="147">
        <f t="shared" si="7"/>
        <v>0</v>
      </c>
      <c r="G21" s="148"/>
      <c r="H21" s="163">
        <f t="shared" si="8"/>
        <v>0</v>
      </c>
      <c r="I21" s="51"/>
      <c r="J21" s="51"/>
      <c r="K21" s="51"/>
      <c r="L21" s="147">
        <f t="shared" si="3"/>
        <v>0</v>
      </c>
      <c r="M21" s="148"/>
      <c r="N21" s="163">
        <f t="shared" si="4"/>
        <v>0</v>
      </c>
      <c r="O21" s="51"/>
      <c r="P21" s="51"/>
      <c r="Q21" s="51"/>
      <c r="R21" s="147">
        <f t="shared" si="5"/>
        <v>0</v>
      </c>
      <c r="S21" s="148"/>
      <c r="T21" s="163">
        <f t="shared" si="6"/>
        <v>0</v>
      </c>
    </row>
    <row r="22" spans="1:20" ht="38.25">
      <c r="A22" s="233"/>
      <c r="B22" s="149" t="s">
        <v>160</v>
      </c>
      <c r="C22" s="51"/>
      <c r="D22" s="51"/>
      <c r="E22" s="51"/>
      <c r="F22" s="147">
        <f t="shared" si="7"/>
        <v>0</v>
      </c>
      <c r="G22" s="148"/>
      <c r="H22" s="163">
        <f t="shared" si="8"/>
        <v>0</v>
      </c>
      <c r="I22" s="51"/>
      <c r="J22" s="51"/>
      <c r="K22" s="51"/>
      <c r="L22" s="147">
        <f t="shared" si="3"/>
        <v>0</v>
      </c>
      <c r="M22" s="148"/>
      <c r="N22" s="163">
        <f t="shared" si="4"/>
        <v>0</v>
      </c>
      <c r="O22" s="51"/>
      <c r="P22" s="51"/>
      <c r="Q22" s="51"/>
      <c r="R22" s="147">
        <f t="shared" si="5"/>
        <v>0</v>
      </c>
      <c r="S22" s="148"/>
      <c r="T22" s="163">
        <f t="shared" si="6"/>
        <v>0</v>
      </c>
    </row>
    <row r="23" spans="1:20" ht="15">
      <c r="A23" s="233"/>
      <c r="B23" s="149" t="s">
        <v>161</v>
      </c>
      <c r="C23" s="51"/>
      <c r="D23" s="51"/>
      <c r="E23" s="51"/>
      <c r="F23" s="147">
        <f t="shared" si="7"/>
        <v>0</v>
      </c>
      <c r="G23" s="148"/>
      <c r="H23" s="163">
        <f t="shared" si="8"/>
        <v>0</v>
      </c>
      <c r="I23" s="51"/>
      <c r="J23" s="51"/>
      <c r="K23" s="51"/>
      <c r="L23" s="147">
        <f t="shared" si="3"/>
        <v>0</v>
      </c>
      <c r="M23" s="148"/>
      <c r="N23" s="163">
        <f t="shared" si="4"/>
        <v>0</v>
      </c>
      <c r="O23" s="51"/>
      <c r="P23" s="51"/>
      <c r="Q23" s="51"/>
      <c r="R23" s="147">
        <f t="shared" si="5"/>
        <v>0</v>
      </c>
      <c r="S23" s="148"/>
      <c r="T23" s="163">
        <f t="shared" si="6"/>
        <v>0</v>
      </c>
    </row>
    <row r="24" spans="1:20" ht="15">
      <c r="A24" s="233"/>
      <c r="B24" s="149" t="s">
        <v>162</v>
      </c>
      <c r="C24" s="51"/>
      <c r="D24" s="51"/>
      <c r="E24" s="51"/>
      <c r="F24" s="147">
        <f t="shared" si="7"/>
        <v>0</v>
      </c>
      <c r="G24" s="148"/>
      <c r="H24" s="163">
        <f t="shared" si="8"/>
        <v>0</v>
      </c>
      <c r="I24" s="51"/>
      <c r="J24" s="51"/>
      <c r="K24" s="51"/>
      <c r="L24" s="147">
        <f t="shared" si="3"/>
        <v>0</v>
      </c>
      <c r="M24" s="148"/>
      <c r="N24" s="163">
        <f t="shared" si="4"/>
        <v>0</v>
      </c>
      <c r="O24" s="51"/>
      <c r="P24" s="51"/>
      <c r="Q24" s="51"/>
      <c r="R24" s="147">
        <f t="shared" si="5"/>
        <v>0</v>
      </c>
      <c r="S24" s="148"/>
      <c r="T24" s="163">
        <f t="shared" si="6"/>
        <v>0</v>
      </c>
    </row>
    <row r="25" spans="1:20" ht="15">
      <c r="A25" s="233"/>
      <c r="B25" s="149"/>
      <c r="C25" s="51"/>
      <c r="D25" s="51"/>
      <c r="E25" s="51"/>
      <c r="F25" s="147">
        <f>C25*D25*E25</f>
        <v>0</v>
      </c>
      <c r="G25" s="148"/>
      <c r="H25" s="163">
        <f>F25*G25/1000</f>
        <v>0</v>
      </c>
      <c r="I25" s="51"/>
      <c r="J25" s="51"/>
      <c r="K25" s="51"/>
      <c r="L25" s="147">
        <f t="shared" si="3"/>
        <v>0</v>
      </c>
      <c r="M25" s="148"/>
      <c r="N25" s="163">
        <f t="shared" si="4"/>
        <v>0</v>
      </c>
      <c r="O25" s="51"/>
      <c r="P25" s="51"/>
      <c r="Q25" s="51"/>
      <c r="R25" s="147">
        <f t="shared" si="5"/>
        <v>0</v>
      </c>
      <c r="S25" s="148"/>
      <c r="T25" s="163">
        <f t="shared" si="6"/>
        <v>0</v>
      </c>
    </row>
    <row r="26" spans="1:20" ht="15.75" thickBot="1">
      <c r="A26" s="234"/>
      <c r="B26" s="154"/>
      <c r="C26" s="136"/>
      <c r="D26" s="136"/>
      <c r="E26" s="136"/>
      <c r="F26" s="155">
        <f>C26*D26*E26</f>
        <v>0</v>
      </c>
      <c r="G26" s="156"/>
      <c r="H26" s="164">
        <f>F26*G26/1000</f>
        <v>0</v>
      </c>
      <c r="I26" s="136"/>
      <c r="J26" s="136"/>
      <c r="K26" s="136"/>
      <c r="L26" s="155">
        <f t="shared" si="3"/>
        <v>0</v>
      </c>
      <c r="M26" s="156"/>
      <c r="N26" s="164">
        <f t="shared" si="4"/>
        <v>0</v>
      </c>
      <c r="O26" s="136"/>
      <c r="P26" s="136"/>
      <c r="Q26" s="136"/>
      <c r="R26" s="155">
        <f t="shared" si="5"/>
        <v>0</v>
      </c>
      <c r="S26" s="156"/>
      <c r="T26" s="164">
        <f t="shared" si="6"/>
        <v>0</v>
      </c>
    </row>
    <row r="28" spans="1:20" ht="15" customHeight="1">
      <c r="A28" s="167"/>
      <c r="B28" s="167"/>
      <c r="C28" s="168"/>
      <c r="D28" s="189" t="s">
        <v>197</v>
      </c>
      <c r="E28" s="189"/>
      <c r="F28" s="189"/>
      <c r="G28" s="190" t="s">
        <v>196</v>
      </c>
      <c r="H28" s="190"/>
      <c r="J28" s="189" t="s">
        <v>197</v>
      </c>
      <c r="K28" s="189"/>
      <c r="L28" s="189"/>
      <c r="M28" s="190" t="s">
        <v>196</v>
      </c>
      <c r="N28" s="190"/>
      <c r="P28" s="189" t="s">
        <v>197</v>
      </c>
      <c r="Q28" s="189"/>
      <c r="R28" s="189"/>
      <c r="S28" s="190" t="s">
        <v>196</v>
      </c>
      <c r="T28" s="190"/>
    </row>
  </sheetData>
  <sheetProtection password="C71F" sheet="1" objects="1" scenarios="1" formatColumns="0" formatRows="0" insertColumns="0" insertRows="0" deleteColumns="0" deleteRows="0"/>
  <mergeCells count="15">
    <mergeCell ref="J28:L28"/>
    <mergeCell ref="M28:N28"/>
    <mergeCell ref="P28:R28"/>
    <mergeCell ref="S28:T28"/>
    <mergeCell ref="I3:N3"/>
    <mergeCell ref="O3:T3"/>
    <mergeCell ref="I6:M6"/>
    <mergeCell ref="O6:S6"/>
    <mergeCell ref="C6:G6"/>
    <mergeCell ref="C1:H1"/>
    <mergeCell ref="A7:A16"/>
    <mergeCell ref="A17:A26"/>
    <mergeCell ref="C3:H3"/>
    <mergeCell ref="G28:H28"/>
    <mergeCell ref="D28:F28"/>
  </mergeCells>
  <conditionalFormatting sqref="A1:A65536 A17:H26 B3:C5 D4:H5 I1:IV5 B7:C65536 C1 G7:G65536 D7:F27 D29:F65536 H6:IV6 H15:IV27 H7:H14 L7:N14 R7:IV14 H29:IV65536 G28:I28 O28 U28:IV28">
    <cfRule type="cellIs" priority="11" dxfId="1" operator="equal" stopIfTrue="1">
      <formula>"ОШИБКА"</formula>
    </cfRule>
    <cfRule type="cellIs" priority="12" dxfId="0" operator="equal" stopIfTrue="1">
      <formula>"ОК"</formula>
    </cfRule>
  </conditionalFormatting>
  <conditionalFormatting sqref="I7:K14">
    <cfRule type="cellIs" priority="7" dxfId="1" operator="equal" stopIfTrue="1">
      <formula>"ОШИБКА"</formula>
    </cfRule>
    <cfRule type="cellIs" priority="8" dxfId="0" operator="equal" stopIfTrue="1">
      <formula>"ОК"</formula>
    </cfRule>
  </conditionalFormatting>
  <conditionalFormatting sqref="O7:Q14">
    <cfRule type="cellIs" priority="5" dxfId="1" operator="equal" stopIfTrue="1">
      <formula>"ОШИБКА"</formula>
    </cfRule>
    <cfRule type="cellIs" priority="6" dxfId="0" operator="equal" stopIfTrue="1">
      <formula>"ОК"</formula>
    </cfRule>
  </conditionalFormatting>
  <conditionalFormatting sqref="M28:N28">
    <cfRule type="cellIs" priority="3" dxfId="1" operator="equal" stopIfTrue="1">
      <formula>"ОШИБКА"</formula>
    </cfRule>
    <cfRule type="cellIs" priority="4" dxfId="0" operator="equal" stopIfTrue="1">
      <formula>"ОК"</formula>
    </cfRule>
  </conditionalFormatting>
  <conditionalFormatting sqref="S28:T28">
    <cfRule type="cellIs" priority="1" dxfId="1" operator="equal" stopIfTrue="1">
      <formula>"ОШИБКА"</formula>
    </cfRule>
    <cfRule type="cellIs" priority="2" dxfId="0" operator="equal" stopIfTrue="1">
      <formula>"ОК"</formula>
    </cfRule>
  </conditionalFormatting>
  <dataValidations count="2">
    <dataValidation type="whole" allowBlank="1" showInputMessage="1" showErrorMessage="1" sqref="H6:H26 T6 N6 R7:T26 L7:N26 F7:G26">
      <formula1>-999999999999999000000</formula1>
      <formula2>999999999999999000000</formula2>
    </dataValidation>
    <dataValidation type="decimal" allowBlank="1" showInputMessage="1" showErrorMessage="1" sqref="H6:H26 T6:T26 N6:N26">
      <formula1>-999999999999999000000</formula1>
      <formula2>999999999999999000000</formula2>
    </dataValidation>
  </dataValidations>
  <printOptions horizontalCentered="1" verticalCentered="1"/>
  <pageMargins left="0.3937007874015748" right="0.3937007874015748" top="0.7874015748031497" bottom="0.3937007874015748" header="0" footer="0"/>
  <pageSetup horizontalDpi="600" verticalDpi="600" orientation="landscape" paperSize="9" scale="78" r:id="rId1"/>
  <colBreaks count="2" manualBreakCount="2">
    <brk id="8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2015-05-21T07:16:49Z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